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20" windowWidth="20055" windowHeight="921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E22" i="1"/>
  <c r="E24"/>
  <c r="E25"/>
  <c r="E42"/>
  <c r="E43"/>
  <c r="E27"/>
  <c r="E10"/>
  <c r="E4"/>
  <c r="E45"/>
  <c r="E41"/>
  <c r="E46"/>
  <c r="E20" l="1"/>
  <c r="E3" s="1"/>
  <c r="E33"/>
  <c r="E32"/>
  <c r="D50" l="1"/>
  <c r="E50"/>
  <c r="E51" s="1"/>
</calcChain>
</file>

<file path=xl/sharedStrings.xml><?xml version="1.0" encoding="utf-8"?>
<sst xmlns="http://schemas.openxmlformats.org/spreadsheetml/2006/main" count="155" uniqueCount="106">
  <si>
    <t>№пп</t>
  </si>
  <si>
    <t>Наименование показателей</t>
  </si>
  <si>
    <t>ед.изм.</t>
  </si>
  <si>
    <t>I</t>
  </si>
  <si>
    <t>Затраты на производство товаров и предоставление услуг, всего                                               в том числе</t>
  </si>
  <si>
    <t>тыс.тенге</t>
  </si>
  <si>
    <t>1.1.</t>
  </si>
  <si>
    <t xml:space="preserve">Сырье и материалы, всего                                               </t>
  </si>
  <si>
    <t>1.2.</t>
  </si>
  <si>
    <t>Запасные части</t>
  </si>
  <si>
    <t>1.3.</t>
  </si>
  <si>
    <t>ГСМ</t>
  </si>
  <si>
    <t>1.4.</t>
  </si>
  <si>
    <t>Электроэнергия</t>
  </si>
  <si>
    <t>1.5.</t>
  </si>
  <si>
    <t>Топливо - газ, дрова, уголь</t>
  </si>
  <si>
    <t>Затраты на  оплату  труда, всего</t>
  </si>
  <si>
    <t>в том  числе:</t>
  </si>
  <si>
    <t>2.1.</t>
  </si>
  <si>
    <t xml:space="preserve">     заработная  плата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</si>
  <si>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</si>
  <si>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2.2.</t>
  </si>
  <si>
    <t xml:space="preserve">     социальный  налог (6%)</t>
  </si>
  <si>
    <t>2.3.</t>
  </si>
  <si>
    <t xml:space="preserve">     социальные отчисления (3,5%)</t>
  </si>
  <si>
    <t>2.4.</t>
  </si>
  <si>
    <t xml:space="preserve">    обязательное соцмедстрахование (1,5%)</t>
  </si>
  <si>
    <t>Амортизация</t>
  </si>
  <si>
    <t>Ремонт, всего</t>
  </si>
  <si>
    <t>в том числе:</t>
  </si>
  <si>
    <t>4.1.</t>
  </si>
  <si>
    <t xml:space="preserve">    капитальный  ремонт, не приводящий к увеличению стоимости основных средств</t>
  </si>
  <si>
    <t>Прочие затраты, всего</t>
  </si>
  <si>
    <t>5.1.</t>
  </si>
  <si>
    <t xml:space="preserve">     выплаты, в случаях когда постоянная работа протекает в пути или имеет разъездной характер</t>
  </si>
  <si>
    <t>5.2.</t>
  </si>
  <si>
    <t xml:space="preserve">   затраты на поверку и аттестацию приборов учёта, лабороторий, обследование энергооборудования</t>
  </si>
  <si>
    <t>5.3.</t>
  </si>
  <si>
    <t xml:space="preserve">     охрана труда и техника безопасности</t>
  </si>
  <si>
    <t>5.4.</t>
  </si>
  <si>
    <t xml:space="preserve">     услуги связи</t>
  </si>
  <si>
    <t>5.5.</t>
  </si>
  <si>
    <t xml:space="preserve">    тех.осмотр а/м</t>
  </si>
  <si>
    <t>5.6.</t>
  </si>
  <si>
    <t xml:space="preserve">    обязательные виды страхования</t>
  </si>
  <si>
    <t>5.6.1.</t>
  </si>
  <si>
    <t>в том числе: стархование работников</t>
  </si>
  <si>
    <t>5.6.2.</t>
  </si>
  <si>
    <t xml:space="preserve"> страхование автотранспорта</t>
  </si>
  <si>
    <t>5.7.</t>
  </si>
  <si>
    <t>Аренда техники на доставку топлива и прочих грузов</t>
  </si>
  <si>
    <t>5.8.</t>
  </si>
  <si>
    <t xml:space="preserve">Услуги по сервисному обслуживанию систем видеонаблюдения </t>
  </si>
  <si>
    <t>II</t>
  </si>
  <si>
    <t>Расходы периода,всего</t>
  </si>
  <si>
    <t>6.</t>
  </si>
  <si>
    <t>Общие и административные.всего</t>
  </si>
  <si>
    <t>6.1.</t>
  </si>
  <si>
    <t>Заработная  плата административного персонала</t>
  </si>
  <si>
    <t>6.2.</t>
  </si>
  <si>
    <t>6.3.</t>
  </si>
  <si>
    <t>6.4.</t>
  </si>
  <si>
    <t xml:space="preserve">     обязательное соцмедстрахование (1,5%)</t>
  </si>
  <si>
    <t>6.5.</t>
  </si>
  <si>
    <t>Услуга  банка</t>
  </si>
  <si>
    <t>6.6.</t>
  </si>
  <si>
    <t>Расходы на  содержание и обслуживание технических средств управления, узлов связи, вычислительной техники и.т.д.</t>
  </si>
  <si>
    <t>6.7.</t>
  </si>
  <si>
    <t>Услуги сторонних организаций (информационные, консультационные, юридические и прочие)</t>
  </si>
  <si>
    <t>6.8.</t>
  </si>
  <si>
    <t>Командировочные  расходы</t>
  </si>
  <si>
    <t>6.9.</t>
  </si>
  <si>
    <t>Представительские расходы, связь, периодическая печать и т.д.</t>
  </si>
  <si>
    <t>6.10.</t>
  </si>
  <si>
    <t>Аренда основных средств (помещение под офис)</t>
  </si>
  <si>
    <t>6.11.</t>
  </si>
  <si>
    <t>Налоги</t>
  </si>
  <si>
    <t>6.12.</t>
  </si>
  <si>
    <t>Прочие расходы (расшифровать)</t>
  </si>
  <si>
    <t>6.12.1.</t>
  </si>
  <si>
    <t>Канцелярские расходы</t>
  </si>
  <si>
    <t>6.12.2.</t>
  </si>
  <si>
    <t>Содержание легкового автотранспорта</t>
  </si>
  <si>
    <t>6.12.3.</t>
  </si>
  <si>
    <t>Повышение квалификации</t>
  </si>
  <si>
    <t>III</t>
  </si>
  <si>
    <t>Всего  затрат</t>
  </si>
  <si>
    <t>Прибыль/Убыток</t>
  </si>
  <si>
    <t>IV</t>
  </si>
  <si>
    <t>Всего доходов</t>
  </si>
  <si>
    <t>V</t>
  </si>
  <si>
    <t>Объемы  оказываемых услуг</t>
  </si>
  <si>
    <t>тыс.м3</t>
  </si>
  <si>
    <t>VI</t>
  </si>
  <si>
    <t>Нормативные потери</t>
  </si>
  <si>
    <t>%</t>
  </si>
  <si>
    <t>VII</t>
  </si>
  <si>
    <t>Тариф (без НДС)</t>
  </si>
  <si>
    <t>тенге</t>
  </si>
  <si>
    <t>Исполнение %</t>
  </si>
  <si>
    <t xml:space="preserve">Информация для потребителей о ходе исполнения тарифной сметы на услуги подачи воды по магистральным сетям Жангалинского группового водопровода Западно-Казахстанского филиала РГП на ПХВ "Казводхоз" КВР МЭГПР РК за 1-е полугодие 2021 года   </t>
  </si>
  <si>
    <r>
      <rPr>
        <b/>
        <sz val="10"/>
        <color theme="1"/>
        <rFont val="Times New Roman"/>
        <family val="1"/>
        <charset val="204"/>
      </rPr>
      <t xml:space="preserve">Материальные  затраты, всего  </t>
    </r>
    <r>
      <rPr>
        <sz val="10"/>
        <color theme="1"/>
        <rFont val="Times New Roman"/>
        <family val="1"/>
        <charset val="204"/>
      </rPr>
      <t xml:space="preserve">                                        в том  числе:</t>
    </r>
  </si>
  <si>
    <t>Предусмотрено в утвержденной тарифной смете на 2021 год</t>
  </si>
  <si>
    <t>Факт 1-е полугодие 2021 года</t>
  </si>
  <si>
    <t>Директор</t>
  </si>
  <si>
    <t>Н.У.Джумагалиев</t>
  </si>
</sst>
</file>

<file path=xl/styles.xml><?xml version="1.0" encoding="utf-8"?>
<styleSheet xmlns="http://schemas.openxmlformats.org/spreadsheetml/2006/main">
  <numFmts count="1">
    <numFmt numFmtId="164" formatCode="#,##0.00_р_."/>
  </numFmts>
  <fonts count="7">
    <font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wrapText="1"/>
    </xf>
    <xf numFmtId="0" fontId="4" fillId="0" borderId="1" xfId="0" applyFont="1" applyBorder="1" applyAlignment="1">
      <alignment vertical="center"/>
    </xf>
    <xf numFmtId="164" fontId="3" fillId="0" borderId="1" xfId="0" applyNumberFormat="1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wrapText="1"/>
    </xf>
    <xf numFmtId="0" fontId="4" fillId="2" borderId="1" xfId="0" applyFont="1" applyFill="1" applyBorder="1" applyAlignment="1">
      <alignment wrapText="1"/>
    </xf>
    <xf numFmtId="4" fontId="4" fillId="2" borderId="1" xfId="0" applyNumberFormat="1" applyFont="1" applyFill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/>
    </xf>
    <xf numFmtId="0" fontId="4" fillId="2" borderId="1" xfId="0" applyFont="1" applyFill="1" applyBorder="1"/>
    <xf numFmtId="0" fontId="3" fillId="2" borderId="1" xfId="0" applyFont="1" applyFill="1" applyBorder="1" applyAlignment="1">
      <alignment wrapText="1"/>
    </xf>
    <xf numFmtId="4" fontId="3" fillId="2" borderId="1" xfId="0" applyNumberFormat="1" applyFont="1" applyFill="1" applyBorder="1" applyAlignment="1">
      <alignment horizontal="center" vertical="center"/>
    </xf>
    <xf numFmtId="0" fontId="4" fillId="0" borderId="0" xfId="0" applyFont="1"/>
    <xf numFmtId="0" fontId="3" fillId="0" borderId="0" xfId="0" applyFont="1"/>
    <xf numFmtId="0" fontId="3" fillId="2" borderId="1" xfId="0" applyFont="1" applyFill="1" applyBorder="1"/>
    <xf numFmtId="0" fontId="3" fillId="2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0" fontId="4" fillId="2" borderId="2" xfId="0" applyFont="1" applyFill="1" applyBorder="1" applyAlignment="1">
      <alignment wrapText="1"/>
    </xf>
    <xf numFmtId="0" fontId="4" fillId="0" borderId="1" xfId="0" applyFont="1" applyBorder="1"/>
    <xf numFmtId="0" fontId="3" fillId="0" borderId="1" xfId="0" applyFont="1" applyBorder="1"/>
    <xf numFmtId="0" fontId="3" fillId="0" borderId="5" xfId="0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/>
    <xf numFmtId="9" fontId="3" fillId="0" borderId="3" xfId="0" applyNumberFormat="1" applyFont="1" applyBorder="1" applyAlignment="1">
      <alignment vertical="center"/>
    </xf>
    <xf numFmtId="1" fontId="3" fillId="0" borderId="1" xfId="0" applyNumberFormat="1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5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" fillId="0" borderId="0" xfId="0" applyFont="1" applyFill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2"/>
  <sheetViews>
    <sheetView tabSelected="1" workbookViewId="0">
      <selection activeCell="B61" sqref="B61"/>
    </sheetView>
  </sheetViews>
  <sheetFormatPr defaultRowHeight="12.75"/>
  <cols>
    <col min="1" max="1" width="5.7109375" style="1" customWidth="1"/>
    <col min="2" max="2" width="36" style="1" customWidth="1"/>
    <col min="3" max="3" width="9.85546875" style="1" customWidth="1"/>
    <col min="4" max="4" width="13.28515625" style="1" customWidth="1"/>
    <col min="5" max="5" width="12.5703125" style="1" customWidth="1"/>
    <col min="6" max="6" width="11.7109375" style="1" customWidth="1"/>
    <col min="7" max="16384" width="9.140625" style="1"/>
  </cols>
  <sheetData>
    <row r="1" spans="1:9" ht="45" customHeight="1">
      <c r="A1" s="39" t="s">
        <v>100</v>
      </c>
      <c r="B1" s="39"/>
      <c r="C1" s="39"/>
      <c r="D1" s="39"/>
      <c r="E1" s="39"/>
      <c r="F1" s="39"/>
    </row>
    <row r="2" spans="1:9" ht="52.5" customHeight="1">
      <c r="A2" s="2" t="s">
        <v>0</v>
      </c>
      <c r="B2" s="3" t="s">
        <v>1</v>
      </c>
      <c r="C2" s="4" t="s">
        <v>2</v>
      </c>
      <c r="D2" s="37" t="s">
        <v>102</v>
      </c>
      <c r="E2" s="38" t="s">
        <v>103</v>
      </c>
      <c r="F2" s="5" t="s">
        <v>99</v>
      </c>
    </row>
    <row r="3" spans="1:9" ht="36" customHeight="1">
      <c r="A3" s="6" t="s">
        <v>3</v>
      </c>
      <c r="B3" s="7" t="s">
        <v>4</v>
      </c>
      <c r="C3" s="8" t="s">
        <v>5</v>
      </c>
      <c r="D3" s="10">
        <v>57838.59</v>
      </c>
      <c r="E3" s="10">
        <f>E4+E10+E16+E20+E17</f>
        <v>41575</v>
      </c>
      <c r="F3" s="2">
        <v>71.8</v>
      </c>
    </row>
    <row r="4" spans="1:9" ht="25.5">
      <c r="A4" s="6">
        <v>1</v>
      </c>
      <c r="B4" s="11" t="s">
        <v>101</v>
      </c>
      <c r="C4" s="8" t="s">
        <v>5</v>
      </c>
      <c r="D4" s="10">
        <v>15493.47</v>
      </c>
      <c r="E4" s="10">
        <f>E5+E6+E7+E8+E9</f>
        <v>6757</v>
      </c>
      <c r="F4" s="2">
        <v>43.6</v>
      </c>
    </row>
    <row r="5" spans="1:9">
      <c r="A5" s="6" t="s">
        <v>6</v>
      </c>
      <c r="B5" s="12" t="s">
        <v>7</v>
      </c>
      <c r="C5" s="8" t="s">
        <v>5</v>
      </c>
      <c r="D5" s="14">
        <v>2057.9</v>
      </c>
      <c r="E5" s="13">
        <v>66</v>
      </c>
      <c r="F5" s="2">
        <v>3.2</v>
      </c>
    </row>
    <row r="6" spans="1:9">
      <c r="A6" s="6" t="s">
        <v>8</v>
      </c>
      <c r="B6" s="15" t="s">
        <v>9</v>
      </c>
      <c r="C6" s="8" t="s">
        <v>5</v>
      </c>
      <c r="D6" s="14">
        <v>1074.0999999999999</v>
      </c>
      <c r="E6" s="13">
        <v>14</v>
      </c>
      <c r="F6" s="2">
        <v>1.3</v>
      </c>
    </row>
    <row r="7" spans="1:9">
      <c r="A7" s="6" t="s">
        <v>10</v>
      </c>
      <c r="B7" s="15" t="s">
        <v>11</v>
      </c>
      <c r="C7" s="8" t="s">
        <v>5</v>
      </c>
      <c r="D7" s="14">
        <v>1942.19</v>
      </c>
      <c r="E7" s="13">
        <v>575</v>
      </c>
      <c r="F7" s="2">
        <v>29.6</v>
      </c>
    </row>
    <row r="8" spans="1:9">
      <c r="A8" s="6" t="s">
        <v>12</v>
      </c>
      <c r="B8" s="15" t="s">
        <v>13</v>
      </c>
      <c r="C8" s="8" t="s">
        <v>5</v>
      </c>
      <c r="D8" s="14">
        <v>10208.129999999999</v>
      </c>
      <c r="E8" s="13">
        <v>6102</v>
      </c>
      <c r="F8" s="2">
        <v>59.7</v>
      </c>
    </row>
    <row r="9" spans="1:9" ht="14.25" customHeight="1">
      <c r="A9" s="6" t="s">
        <v>14</v>
      </c>
      <c r="B9" s="12" t="s">
        <v>15</v>
      </c>
      <c r="C9" s="8" t="s">
        <v>5</v>
      </c>
      <c r="D9" s="14">
        <v>211.15</v>
      </c>
      <c r="E9" s="13">
        <v>0</v>
      </c>
      <c r="F9" s="2">
        <v>0</v>
      </c>
    </row>
    <row r="10" spans="1:9" ht="15.75" customHeight="1">
      <c r="A10" s="2">
        <v>2</v>
      </c>
      <c r="B10" s="16" t="s">
        <v>16</v>
      </c>
      <c r="C10" s="4" t="s">
        <v>5</v>
      </c>
      <c r="D10" s="10">
        <v>30163.45</v>
      </c>
      <c r="E10" s="17">
        <f>E12+E13+E14+E15</f>
        <v>15094</v>
      </c>
      <c r="F10" s="2">
        <v>50</v>
      </c>
      <c r="G10" s="18"/>
      <c r="H10" s="19"/>
      <c r="I10" s="19"/>
    </row>
    <row r="11" spans="1:9">
      <c r="A11" s="6"/>
      <c r="B11" s="15" t="s">
        <v>17</v>
      </c>
      <c r="C11" s="8"/>
      <c r="D11" s="14"/>
      <c r="E11" s="13"/>
      <c r="F11" s="2"/>
    </row>
    <row r="12" spans="1:9">
      <c r="A12" s="6" t="s">
        <v>18</v>
      </c>
      <c r="B12" s="15" t="s">
        <v>19</v>
      </c>
      <c r="C12" s="8" t="s">
        <v>5</v>
      </c>
      <c r="D12" s="14">
        <v>27435.56</v>
      </c>
      <c r="E12" s="13">
        <v>13673</v>
      </c>
      <c r="F12" s="2">
        <v>49.8</v>
      </c>
      <c r="I12" s="18" t="s">
        <v>20</v>
      </c>
    </row>
    <row r="13" spans="1:9">
      <c r="A13" s="6" t="s">
        <v>21</v>
      </c>
      <c r="B13" s="15" t="s">
        <v>22</v>
      </c>
      <c r="C13" s="8" t="s">
        <v>5</v>
      </c>
      <c r="D13" s="14">
        <v>1481.52</v>
      </c>
      <c r="E13" s="13">
        <v>718</v>
      </c>
      <c r="F13" s="2">
        <v>48.4</v>
      </c>
    </row>
    <row r="14" spans="1:9">
      <c r="A14" s="6" t="s">
        <v>23</v>
      </c>
      <c r="B14" s="15" t="s">
        <v>24</v>
      </c>
      <c r="C14" s="8" t="s">
        <v>5</v>
      </c>
      <c r="D14" s="14">
        <v>864.22</v>
      </c>
      <c r="E14" s="13">
        <v>444</v>
      </c>
      <c r="F14" s="2">
        <v>51.3</v>
      </c>
    </row>
    <row r="15" spans="1:9">
      <c r="A15" s="6" t="s">
        <v>25</v>
      </c>
      <c r="B15" s="15" t="s">
        <v>26</v>
      </c>
      <c r="C15" s="8" t="s">
        <v>5</v>
      </c>
      <c r="D15" s="14">
        <v>382.15</v>
      </c>
      <c r="E15" s="13">
        <v>259</v>
      </c>
      <c r="F15" s="2">
        <v>67.7</v>
      </c>
    </row>
    <row r="16" spans="1:9">
      <c r="A16" s="2">
        <v>3</v>
      </c>
      <c r="B16" s="20" t="s">
        <v>27</v>
      </c>
      <c r="C16" s="4" t="s">
        <v>5</v>
      </c>
      <c r="D16" s="10">
        <v>8939.2800000000007</v>
      </c>
      <c r="E16" s="17">
        <v>19116</v>
      </c>
      <c r="F16" s="21">
        <v>213.8</v>
      </c>
      <c r="G16" s="18"/>
      <c r="H16" s="19"/>
      <c r="I16" s="19"/>
    </row>
    <row r="17" spans="1:9">
      <c r="A17" s="2">
        <v>4</v>
      </c>
      <c r="B17" s="20" t="s">
        <v>28</v>
      </c>
      <c r="C17" s="4" t="s">
        <v>5</v>
      </c>
      <c r="D17" s="10">
        <v>723.75</v>
      </c>
      <c r="E17" s="17">
        <v>0</v>
      </c>
      <c r="F17" s="2">
        <v>0</v>
      </c>
      <c r="G17" s="18"/>
      <c r="H17" s="19"/>
      <c r="I17" s="19"/>
    </row>
    <row r="18" spans="1:9">
      <c r="A18" s="6"/>
      <c r="B18" s="15" t="s">
        <v>29</v>
      </c>
      <c r="C18" s="8"/>
      <c r="D18" s="14"/>
      <c r="E18" s="13"/>
      <c r="F18" s="2"/>
    </row>
    <row r="19" spans="1:9" ht="34.5" customHeight="1">
      <c r="A19" s="6" t="s">
        <v>30</v>
      </c>
      <c r="B19" s="12" t="s">
        <v>31</v>
      </c>
      <c r="C19" s="8" t="s">
        <v>5</v>
      </c>
      <c r="D19" s="14">
        <v>723.75</v>
      </c>
      <c r="E19" s="13">
        <v>0</v>
      </c>
      <c r="F19" s="2">
        <v>0</v>
      </c>
    </row>
    <row r="20" spans="1:9">
      <c r="A20" s="2">
        <v>5</v>
      </c>
      <c r="B20" s="20" t="s">
        <v>32</v>
      </c>
      <c r="C20" s="4" t="s">
        <v>5</v>
      </c>
      <c r="D20" s="10">
        <v>2518.65</v>
      </c>
      <c r="E20" s="17">
        <f>E22+E23+E24+E25+E26+E27+E30+E31</f>
        <v>608</v>
      </c>
      <c r="F20" s="2">
        <v>24</v>
      </c>
      <c r="G20" s="18"/>
      <c r="H20" s="19"/>
      <c r="I20" s="19"/>
    </row>
    <row r="21" spans="1:9">
      <c r="A21" s="6"/>
      <c r="B21" s="15" t="s">
        <v>17</v>
      </c>
      <c r="C21" s="8"/>
      <c r="D21" s="14"/>
      <c r="E21" s="13"/>
      <c r="F21" s="2"/>
    </row>
    <row r="22" spans="1:9" ht="46.5" customHeight="1">
      <c r="A22" s="6" t="s">
        <v>33</v>
      </c>
      <c r="B22" s="12" t="s">
        <v>34</v>
      </c>
      <c r="C22" s="8" t="s">
        <v>5</v>
      </c>
      <c r="D22" s="14">
        <v>70.75</v>
      </c>
      <c r="E22" s="13">
        <f>70+66</f>
        <v>136</v>
      </c>
      <c r="F22" s="2">
        <v>192.2</v>
      </c>
    </row>
    <row r="23" spans="1:9" ht="48" customHeight="1">
      <c r="A23" s="6" t="s">
        <v>35</v>
      </c>
      <c r="B23" s="12" t="s">
        <v>36</v>
      </c>
      <c r="C23" s="8" t="s">
        <v>5</v>
      </c>
      <c r="D23" s="14">
        <v>784.5</v>
      </c>
      <c r="E23" s="13">
        <v>142</v>
      </c>
      <c r="F23" s="2">
        <v>18.100000000000001</v>
      </c>
    </row>
    <row r="24" spans="1:9">
      <c r="A24" s="6" t="s">
        <v>37</v>
      </c>
      <c r="B24" s="15" t="s">
        <v>38</v>
      </c>
      <c r="C24" s="8" t="s">
        <v>5</v>
      </c>
      <c r="D24" s="14">
        <v>655.42</v>
      </c>
      <c r="E24" s="13">
        <f>6+24</f>
        <v>30</v>
      </c>
      <c r="F24" s="2">
        <v>4.5</v>
      </c>
    </row>
    <row r="25" spans="1:9">
      <c r="A25" s="6" t="s">
        <v>39</v>
      </c>
      <c r="B25" s="15" t="s">
        <v>40</v>
      </c>
      <c r="C25" s="8" t="s">
        <v>5</v>
      </c>
      <c r="D25" s="14">
        <v>601.79999999999995</v>
      </c>
      <c r="E25" s="13">
        <f>172+93+9</f>
        <v>274</v>
      </c>
      <c r="F25" s="2">
        <v>45.5</v>
      </c>
    </row>
    <row r="26" spans="1:9">
      <c r="A26" s="6" t="s">
        <v>41</v>
      </c>
      <c r="B26" s="15" t="s">
        <v>42</v>
      </c>
      <c r="C26" s="8" t="s">
        <v>5</v>
      </c>
      <c r="D26" s="14">
        <v>2.63</v>
      </c>
      <c r="E26" s="13">
        <v>0</v>
      </c>
      <c r="F26" s="2">
        <v>0</v>
      </c>
    </row>
    <row r="27" spans="1:9">
      <c r="A27" s="6" t="s">
        <v>43</v>
      </c>
      <c r="B27" s="15" t="s">
        <v>44</v>
      </c>
      <c r="C27" s="8" t="s">
        <v>5</v>
      </c>
      <c r="D27" s="14">
        <v>232.05</v>
      </c>
      <c r="E27" s="13">
        <f>E28+E29</f>
        <v>12</v>
      </c>
      <c r="F27" s="2">
        <v>5.0999999999999996</v>
      </c>
    </row>
    <row r="28" spans="1:9">
      <c r="A28" s="22" t="s">
        <v>45</v>
      </c>
      <c r="B28" s="15" t="s">
        <v>46</v>
      </c>
      <c r="C28" s="8" t="s">
        <v>5</v>
      </c>
      <c r="D28" s="14">
        <v>178.81</v>
      </c>
      <c r="E28" s="13">
        <v>0</v>
      </c>
      <c r="F28" s="2">
        <v>0</v>
      </c>
    </row>
    <row r="29" spans="1:9">
      <c r="A29" s="6" t="s">
        <v>47</v>
      </c>
      <c r="B29" s="15" t="s">
        <v>48</v>
      </c>
      <c r="C29" s="8" t="s">
        <v>5</v>
      </c>
      <c r="D29" s="14">
        <v>53.24</v>
      </c>
      <c r="E29" s="13">
        <v>12</v>
      </c>
      <c r="F29" s="2">
        <v>22.5</v>
      </c>
    </row>
    <row r="30" spans="1:9" ht="25.5">
      <c r="A30" s="6" t="s">
        <v>49</v>
      </c>
      <c r="B30" s="12" t="s">
        <v>50</v>
      </c>
      <c r="C30" s="8" t="s">
        <v>5</v>
      </c>
      <c r="D30" s="14">
        <v>29.5</v>
      </c>
      <c r="E30" s="13">
        <v>0</v>
      </c>
      <c r="F30" s="2">
        <v>0</v>
      </c>
    </row>
    <row r="31" spans="1:9" ht="25.5">
      <c r="A31" s="6" t="s">
        <v>51</v>
      </c>
      <c r="B31" s="12" t="s">
        <v>52</v>
      </c>
      <c r="C31" s="8" t="s">
        <v>5</v>
      </c>
      <c r="D31" s="14">
        <v>142</v>
      </c>
      <c r="E31" s="13">
        <v>14</v>
      </c>
      <c r="F31" s="23">
        <v>9.8000000000000007</v>
      </c>
    </row>
    <row r="32" spans="1:9">
      <c r="A32" s="2" t="s">
        <v>53</v>
      </c>
      <c r="B32" s="20" t="s">
        <v>54</v>
      </c>
      <c r="C32" s="8" t="s">
        <v>5</v>
      </c>
      <c r="D32" s="10">
        <v>12976.04</v>
      </c>
      <c r="E32" s="17">
        <f>SUM(E34:E46)</f>
        <v>5338</v>
      </c>
      <c r="F32" s="2">
        <v>41.1</v>
      </c>
    </row>
    <row r="33" spans="1:6">
      <c r="A33" s="6" t="s">
        <v>55</v>
      </c>
      <c r="B33" s="20" t="s">
        <v>56</v>
      </c>
      <c r="C33" s="8" t="s">
        <v>5</v>
      </c>
      <c r="D33" s="10">
        <v>12976.04</v>
      </c>
      <c r="E33" s="17">
        <f>SUM(E35:E46)</f>
        <v>5338</v>
      </c>
      <c r="F33" s="2">
        <v>41.1</v>
      </c>
    </row>
    <row r="34" spans="1:6">
      <c r="A34" s="6"/>
      <c r="B34" s="15" t="s">
        <v>17</v>
      </c>
      <c r="C34" s="8"/>
      <c r="D34" s="14"/>
      <c r="E34" s="13"/>
      <c r="F34" s="2"/>
    </row>
    <row r="35" spans="1:6">
      <c r="A35" s="6" t="s">
        <v>57</v>
      </c>
      <c r="B35" s="15" t="s">
        <v>58</v>
      </c>
      <c r="C35" s="8" t="s">
        <v>5</v>
      </c>
      <c r="D35" s="14">
        <v>6394.89</v>
      </c>
      <c r="E35" s="13">
        <v>2717</v>
      </c>
      <c r="F35" s="2">
        <v>42.4</v>
      </c>
    </row>
    <row r="36" spans="1:6">
      <c r="A36" s="6" t="s">
        <v>59</v>
      </c>
      <c r="B36" s="15" t="s">
        <v>22</v>
      </c>
      <c r="C36" s="8" t="s">
        <v>5</v>
      </c>
      <c r="D36" s="14">
        <v>345.33</v>
      </c>
      <c r="E36" s="13">
        <v>142</v>
      </c>
      <c r="F36" s="2">
        <v>41.1</v>
      </c>
    </row>
    <row r="37" spans="1:6">
      <c r="A37" s="6" t="s">
        <v>60</v>
      </c>
      <c r="B37" s="15" t="s">
        <v>24</v>
      </c>
      <c r="C37" s="8" t="s">
        <v>5</v>
      </c>
      <c r="D37" s="14">
        <v>201.44</v>
      </c>
      <c r="E37" s="13">
        <v>89</v>
      </c>
      <c r="F37" s="2">
        <v>44.1</v>
      </c>
    </row>
    <row r="38" spans="1:6">
      <c r="A38" s="6" t="s">
        <v>61</v>
      </c>
      <c r="B38" s="15" t="s">
        <v>62</v>
      </c>
      <c r="C38" s="8" t="s">
        <v>5</v>
      </c>
      <c r="D38" s="14">
        <v>88.66</v>
      </c>
      <c r="E38" s="13">
        <v>50</v>
      </c>
      <c r="F38" s="2">
        <v>56.3</v>
      </c>
    </row>
    <row r="39" spans="1:6">
      <c r="A39" s="6" t="s">
        <v>63</v>
      </c>
      <c r="B39" s="15" t="s">
        <v>64</v>
      </c>
      <c r="C39" s="8" t="s">
        <v>5</v>
      </c>
      <c r="D39" s="14">
        <v>162.33000000000001</v>
      </c>
      <c r="E39" s="13">
        <v>53</v>
      </c>
      <c r="F39" s="2">
        <v>32.6</v>
      </c>
    </row>
    <row r="40" spans="1:6" ht="38.25">
      <c r="A40" s="6" t="s">
        <v>65</v>
      </c>
      <c r="B40" s="12" t="s">
        <v>66</v>
      </c>
      <c r="C40" s="8" t="s">
        <v>5</v>
      </c>
      <c r="D40" s="14">
        <v>12.36</v>
      </c>
      <c r="E40" s="13">
        <v>35</v>
      </c>
      <c r="F40" s="2">
        <v>283</v>
      </c>
    </row>
    <row r="41" spans="1:6" ht="38.25">
      <c r="A41" s="6" t="s">
        <v>67</v>
      </c>
      <c r="B41" s="24" t="s">
        <v>68</v>
      </c>
      <c r="C41" s="8" t="s">
        <v>5</v>
      </c>
      <c r="D41" s="14">
        <v>156.25</v>
      </c>
      <c r="E41" s="13">
        <f>18</f>
        <v>18</v>
      </c>
      <c r="F41" s="2">
        <v>11.52</v>
      </c>
    </row>
    <row r="42" spans="1:6">
      <c r="A42" s="6" t="s">
        <v>69</v>
      </c>
      <c r="B42" s="15" t="s">
        <v>70</v>
      </c>
      <c r="C42" s="8" t="s">
        <v>5</v>
      </c>
      <c r="D42" s="14">
        <v>449.64</v>
      </c>
      <c r="E42" s="13">
        <f>45+38+18</f>
        <v>101</v>
      </c>
      <c r="F42" s="2">
        <v>22.4</v>
      </c>
    </row>
    <row r="43" spans="1:6" ht="25.5">
      <c r="A43" s="6" t="s">
        <v>71</v>
      </c>
      <c r="B43" s="24" t="s">
        <v>72</v>
      </c>
      <c r="C43" s="8" t="s">
        <v>5</v>
      </c>
      <c r="D43" s="14">
        <v>67.13</v>
      </c>
      <c r="E43" s="13">
        <f>10+14</f>
        <v>24</v>
      </c>
      <c r="F43" s="2">
        <v>35.700000000000003</v>
      </c>
    </row>
    <row r="44" spans="1:6" ht="13.5" customHeight="1">
      <c r="A44" s="6" t="s">
        <v>73</v>
      </c>
      <c r="B44" s="12" t="s">
        <v>74</v>
      </c>
      <c r="C44" s="8" t="s">
        <v>5</v>
      </c>
      <c r="D44" s="14">
        <v>669.28</v>
      </c>
      <c r="E44" s="13">
        <v>360</v>
      </c>
      <c r="F44" s="2">
        <v>53.7</v>
      </c>
    </row>
    <row r="45" spans="1:6">
      <c r="A45" s="6" t="s">
        <v>75</v>
      </c>
      <c r="B45" s="15" t="s">
        <v>76</v>
      </c>
      <c r="C45" s="8" t="s">
        <v>5</v>
      </c>
      <c r="D45" s="14">
        <v>3215.75</v>
      </c>
      <c r="E45" s="13">
        <f>923+343+3</f>
        <v>1269</v>
      </c>
      <c r="F45" s="2">
        <v>39.4</v>
      </c>
    </row>
    <row r="46" spans="1:6">
      <c r="A46" s="6" t="s">
        <v>77</v>
      </c>
      <c r="B46" s="15" t="s">
        <v>78</v>
      </c>
      <c r="C46" s="8" t="s">
        <v>5</v>
      </c>
      <c r="D46" s="10">
        <v>1212.99</v>
      </c>
      <c r="E46" s="13">
        <f>E47+E48</f>
        <v>480</v>
      </c>
      <c r="F46" s="2">
        <v>39.5</v>
      </c>
    </row>
    <row r="47" spans="1:6">
      <c r="A47" s="6" t="s">
        <v>79</v>
      </c>
      <c r="B47" s="15" t="s">
        <v>80</v>
      </c>
      <c r="C47" s="8" t="s">
        <v>5</v>
      </c>
      <c r="D47" s="14">
        <v>122.57</v>
      </c>
      <c r="E47" s="13">
        <v>98</v>
      </c>
      <c r="F47" s="2">
        <v>79.900000000000006</v>
      </c>
    </row>
    <row r="48" spans="1:6">
      <c r="A48" s="6" t="s">
        <v>81</v>
      </c>
      <c r="B48" s="15" t="s">
        <v>82</v>
      </c>
      <c r="C48" s="8" t="s">
        <v>5</v>
      </c>
      <c r="D48" s="14">
        <v>1086.67</v>
      </c>
      <c r="E48" s="13">
        <v>382</v>
      </c>
      <c r="F48" s="2">
        <v>35.1</v>
      </c>
    </row>
    <row r="49" spans="1:7">
      <c r="A49" s="6" t="s">
        <v>83</v>
      </c>
      <c r="B49" s="25" t="s">
        <v>84</v>
      </c>
      <c r="C49" s="8" t="s">
        <v>5</v>
      </c>
      <c r="D49" s="14">
        <v>3.75</v>
      </c>
      <c r="E49" s="13">
        <v>0</v>
      </c>
      <c r="F49" s="2">
        <v>0</v>
      </c>
    </row>
    <row r="50" spans="1:7">
      <c r="A50" s="2" t="s">
        <v>85</v>
      </c>
      <c r="B50" s="26" t="s">
        <v>86</v>
      </c>
      <c r="C50" s="4" t="s">
        <v>5</v>
      </c>
      <c r="D50" s="10">
        <f>D33+D3</f>
        <v>70814.63</v>
      </c>
      <c r="E50" s="10">
        <f>E32+E3</f>
        <v>46913</v>
      </c>
      <c r="F50" s="2">
        <v>66.2</v>
      </c>
      <c r="G50" s="18"/>
    </row>
    <row r="51" spans="1:7">
      <c r="A51" s="19"/>
      <c r="B51" s="26" t="s">
        <v>87</v>
      </c>
      <c r="C51" s="4" t="s">
        <v>5</v>
      </c>
      <c r="D51" s="9"/>
      <c r="E51" s="10">
        <f>E52-E50</f>
        <v>-15126.36</v>
      </c>
      <c r="F51" s="2"/>
      <c r="G51" s="18"/>
    </row>
    <row r="52" spans="1:7">
      <c r="A52" s="2" t="s">
        <v>88</v>
      </c>
      <c r="B52" s="26" t="s">
        <v>89</v>
      </c>
      <c r="C52" s="4" t="s">
        <v>5</v>
      </c>
      <c r="D52" s="9">
        <v>70814.63</v>
      </c>
      <c r="E52" s="10">
        <v>31786.639999999999</v>
      </c>
      <c r="F52" s="2">
        <v>44.8</v>
      </c>
      <c r="G52" s="18"/>
    </row>
    <row r="53" spans="1:7">
      <c r="A53" s="27" t="s">
        <v>90</v>
      </c>
      <c r="B53" s="28" t="s">
        <v>91</v>
      </c>
      <c r="C53" s="4" t="s">
        <v>92</v>
      </c>
      <c r="D53" s="9">
        <v>392.25</v>
      </c>
      <c r="E53" s="2">
        <v>176.07400000000001</v>
      </c>
      <c r="F53" s="2">
        <v>44.8</v>
      </c>
      <c r="G53" s="18"/>
    </row>
    <row r="54" spans="1:7">
      <c r="A54" s="29" t="s">
        <v>93</v>
      </c>
      <c r="B54" s="30" t="s">
        <v>94</v>
      </c>
      <c r="C54" s="31" t="s">
        <v>95</v>
      </c>
      <c r="D54" s="9">
        <v>17.23</v>
      </c>
      <c r="E54" s="32">
        <v>14</v>
      </c>
      <c r="F54" s="2"/>
      <c r="G54" s="18"/>
    </row>
    <row r="55" spans="1:7">
      <c r="A55" s="2" t="s">
        <v>96</v>
      </c>
      <c r="B55" s="26" t="s">
        <v>97</v>
      </c>
      <c r="C55" s="4" t="s">
        <v>98</v>
      </c>
      <c r="D55" s="9">
        <v>180.53</v>
      </c>
      <c r="E55" s="33">
        <v>180.53</v>
      </c>
      <c r="F55" s="2"/>
      <c r="G55" s="18"/>
    </row>
    <row r="58" spans="1:7">
      <c r="A58" s="34"/>
      <c r="B58" s="19" t="s">
        <v>104</v>
      </c>
      <c r="C58" s="35"/>
      <c r="D58" s="34"/>
      <c r="E58" s="19" t="s">
        <v>105</v>
      </c>
      <c r="F58" s="34"/>
    </row>
    <row r="62" spans="1:7">
      <c r="A62" s="36"/>
    </row>
  </sheetData>
  <mergeCells count="1">
    <mergeCell ref="A1:F1"/>
  </mergeCells>
  <pageMargins left="0" right="0" top="0" bottom="0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Админ1С</dc:creator>
  <cp:lastModifiedBy>PC</cp:lastModifiedBy>
  <cp:lastPrinted>2021-02-19T13:25:51Z</cp:lastPrinted>
  <dcterms:created xsi:type="dcterms:W3CDTF">2021-02-19T13:08:12Z</dcterms:created>
  <dcterms:modified xsi:type="dcterms:W3CDTF">2021-07-26T10:47:13Z</dcterms:modified>
</cp:coreProperties>
</file>