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1 Полугодие" sheetId="1" r:id="rId1"/>
  </sheets>
  <definedNames>
    <definedName name="_xlnm.Print_Titles" localSheetId="0">'1 Полугодие'!$7:$9</definedName>
    <definedName name="_xlnm.Print_Area" localSheetId="0">'1 Полугодие'!$A$1:$F$58</definedName>
  </definedNames>
  <calcPr fullCalcOnLoad="1" refMode="R1C1"/>
</workbook>
</file>

<file path=xl/sharedStrings.xml><?xml version="1.0" encoding="utf-8"?>
<sst xmlns="http://schemas.openxmlformats.org/spreadsheetml/2006/main" count="113" uniqueCount="78">
  <si>
    <t>Наименование показателей</t>
  </si>
  <si>
    <t>I.</t>
  </si>
  <si>
    <t>Затраты на производство и предоставление услуг, всего</t>
  </si>
  <si>
    <t>1.</t>
  </si>
  <si>
    <t>Материальные затраты, всего</t>
  </si>
  <si>
    <t>в том числе:</t>
  </si>
  <si>
    <t>Затраты на оплату труда, всего</t>
  </si>
  <si>
    <t>Амортизация</t>
  </si>
  <si>
    <t>Ремонт, всего</t>
  </si>
  <si>
    <t>5.</t>
  </si>
  <si>
    <t>Прочие затраты, всего</t>
  </si>
  <si>
    <t>III</t>
  </si>
  <si>
    <t>Всего затрат</t>
  </si>
  <si>
    <t>IV</t>
  </si>
  <si>
    <t>Прибыль</t>
  </si>
  <si>
    <t>Всего доходов</t>
  </si>
  <si>
    <t>VI</t>
  </si>
  <si>
    <t>Объемы оказываемых услуг</t>
  </si>
  <si>
    <t>Тариф (без НДС)</t>
  </si>
  <si>
    <t>Фактическая себестоимость</t>
  </si>
  <si>
    <t>Отклонение в %</t>
  </si>
  <si>
    <t>население, организации</t>
  </si>
  <si>
    <t>II</t>
  </si>
  <si>
    <t>Справочно:</t>
  </si>
  <si>
    <t>Среднесписочная численность                             работников , всего</t>
  </si>
  <si>
    <t>7.1</t>
  </si>
  <si>
    <t>производственного персонала</t>
  </si>
  <si>
    <t>-//-</t>
  </si>
  <si>
    <t>7.2</t>
  </si>
  <si>
    <t>административного персонала</t>
  </si>
  <si>
    <t xml:space="preserve">Средмесячная заработная плата, всего                        </t>
  </si>
  <si>
    <t>тенге</t>
  </si>
  <si>
    <t>производственные участки КУЭ</t>
  </si>
  <si>
    <t>соц. налог и социальные отчисления</t>
  </si>
  <si>
    <t>сырье и материалы</t>
  </si>
  <si>
    <t>5.1</t>
  </si>
  <si>
    <t>4.1</t>
  </si>
  <si>
    <t>V</t>
  </si>
  <si>
    <t>6.1</t>
  </si>
  <si>
    <t>6.2</t>
  </si>
  <si>
    <t xml:space="preserve"> капитальный ремонт, не приводящий к     увеличению стоимости основных средств</t>
  </si>
  <si>
    <t>Республиканского государственного предприятия на праве хозяйственного ведения "Казводхоз"</t>
  </si>
  <si>
    <t>Министерства сельского хозяйства Республики Казахстан</t>
  </si>
  <si>
    <t>5.2</t>
  </si>
  <si>
    <t>охрана труда и техника безопасности</t>
  </si>
  <si>
    <t>материальная помощь на оздоровление</t>
  </si>
  <si>
    <t>5.3</t>
  </si>
  <si>
    <t>обязательные профессиональные пенсионные взносы</t>
  </si>
  <si>
    <t xml:space="preserve">           Начальник КУЭ                                                                     Д.Экзеков</t>
  </si>
  <si>
    <t xml:space="preserve">          Ведущий экономист                                                        Султангалина Р.Ф.</t>
  </si>
  <si>
    <t>Наименование субъекта: Карагандинское управление эксплуатации филиала"Канал им.К.Сатпаева"</t>
  </si>
  <si>
    <t>электроэнергия</t>
  </si>
  <si>
    <t>VII</t>
  </si>
  <si>
    <t>Нормативно-технические потери</t>
  </si>
  <si>
    <t>%</t>
  </si>
  <si>
    <t>топливо</t>
  </si>
  <si>
    <t>1.1</t>
  </si>
  <si>
    <t>1.2</t>
  </si>
  <si>
    <t>1.3</t>
  </si>
  <si>
    <t>2.1</t>
  </si>
  <si>
    <t>2.2</t>
  </si>
  <si>
    <t>заработная плата производственного персонала</t>
  </si>
  <si>
    <t>Гкал</t>
  </si>
  <si>
    <t>тг/Гкал</t>
  </si>
  <si>
    <t>5.4</t>
  </si>
  <si>
    <t>отчисления ОСМС</t>
  </si>
  <si>
    <t xml:space="preserve">  Начальник КУЭ                                                                           Экзеков Д.Т.</t>
  </si>
  <si>
    <t>тыс. тенге</t>
  </si>
  <si>
    <t>№ п/п</t>
  </si>
  <si>
    <t>Ед-цы изм-я</t>
  </si>
  <si>
    <t>за 1 полугодие 2018 года (оперативно)</t>
  </si>
  <si>
    <t>человек</t>
  </si>
  <si>
    <t>тыс. Гкал</t>
  </si>
  <si>
    <t>тыс.  Гкал</t>
  </si>
  <si>
    <t>тенге/ Гкал</t>
  </si>
  <si>
    <t>Предусмотрено в утверждённой тарифной смете на 2018 год</t>
  </si>
  <si>
    <t xml:space="preserve">Фактически сложившиеся показатели тарифной сметы </t>
  </si>
  <si>
    <t>Отчёт об исполнении тарифной сметы на услуги по производству, передаче и распределению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</si>
</sst>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82" fontId="3" fillId="32" borderId="10" xfId="0" applyNumberFormat="1" applyFont="1" applyFill="1" applyBorder="1" applyAlignment="1">
      <alignment horizontal="center" vertical="center" wrapText="1"/>
    </xf>
    <xf numFmtId="182" fontId="5" fillId="32" borderId="0" xfId="0" applyNumberFormat="1" applyFont="1" applyFill="1" applyBorder="1" applyAlignment="1">
      <alignment/>
    </xf>
    <xf numFmtId="182" fontId="3" fillId="32" borderId="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 horizontal="center" vertical="center" wrapText="1"/>
    </xf>
    <xf numFmtId="182" fontId="1" fillId="32" borderId="10" xfId="0" applyNumberFormat="1" applyFont="1" applyFill="1" applyBorder="1" applyAlignment="1">
      <alignment horizontal="center" vertical="center"/>
    </xf>
    <xf numFmtId="182" fontId="1" fillId="32" borderId="10" xfId="0" applyNumberFormat="1" applyFont="1" applyFill="1" applyBorder="1" applyAlignment="1">
      <alignment horizontal="center"/>
    </xf>
    <xf numFmtId="182" fontId="1" fillId="32" borderId="0" xfId="0" applyNumberFormat="1" applyFont="1" applyFill="1" applyBorder="1" applyAlignment="1">
      <alignment/>
    </xf>
    <xf numFmtId="182" fontId="1" fillId="32" borderId="0" xfId="0" applyNumberFormat="1" applyFont="1" applyFill="1" applyBorder="1" applyAlignment="1">
      <alignment/>
    </xf>
    <xf numFmtId="182" fontId="1" fillId="32" borderId="0" xfId="0" applyNumberFormat="1" applyFont="1" applyFill="1" applyBorder="1" applyAlignment="1">
      <alignment horizontal="center"/>
    </xf>
    <xf numFmtId="182" fontId="1" fillId="32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.375" style="20" customWidth="1"/>
    <col min="2" max="2" width="39.125" style="21" customWidth="1"/>
    <col min="3" max="3" width="11.75390625" style="46" customWidth="1"/>
    <col min="4" max="4" width="17.00390625" style="20" customWidth="1"/>
    <col min="5" max="5" width="18.25390625" style="59" customWidth="1"/>
    <col min="6" max="6" width="11.875" style="20" customWidth="1"/>
    <col min="7" max="16384" width="9.125" style="1" customWidth="1"/>
  </cols>
  <sheetData>
    <row r="1" spans="1:6" ht="12.75">
      <c r="A1" s="83" t="s">
        <v>50</v>
      </c>
      <c r="B1" s="83"/>
      <c r="C1" s="83"/>
      <c r="D1" s="83"/>
      <c r="E1" s="83"/>
      <c r="F1" s="83"/>
    </row>
    <row r="2" spans="1:6" ht="12.75">
      <c r="A2" s="83" t="s">
        <v>41</v>
      </c>
      <c r="B2" s="83"/>
      <c r="C2" s="83"/>
      <c r="D2" s="83"/>
      <c r="E2" s="83"/>
      <c r="F2" s="83"/>
    </row>
    <row r="3" spans="1:6" ht="12.75">
      <c r="A3" s="26" t="s">
        <v>42</v>
      </c>
      <c r="B3" s="26"/>
      <c r="C3" s="41"/>
      <c r="D3" s="26"/>
      <c r="E3" s="51"/>
      <c r="F3" s="26"/>
    </row>
    <row r="4" spans="1:6" ht="30.75" customHeight="1">
      <c r="A4" s="84" t="s">
        <v>77</v>
      </c>
      <c r="B4" s="84"/>
      <c r="C4" s="84"/>
      <c r="D4" s="84"/>
      <c r="E4" s="84"/>
      <c r="F4" s="84"/>
    </row>
    <row r="5" spans="1:6" s="49" customFormat="1" ht="15.75">
      <c r="A5" s="85" t="s">
        <v>70</v>
      </c>
      <c r="B5" s="85"/>
      <c r="C5" s="85"/>
      <c r="D5" s="85"/>
      <c r="E5" s="85"/>
      <c r="F5" s="85"/>
    </row>
    <row r="6" spans="1:6" ht="15.75">
      <c r="A6" s="48"/>
      <c r="B6" s="48"/>
      <c r="C6" s="48"/>
      <c r="D6" s="48"/>
      <c r="E6" s="52"/>
      <c r="F6" s="48"/>
    </row>
    <row r="7" spans="1:6" ht="12.75" customHeight="1">
      <c r="A7" s="73" t="s">
        <v>68</v>
      </c>
      <c r="B7" s="73" t="s">
        <v>0</v>
      </c>
      <c r="C7" s="73" t="s">
        <v>69</v>
      </c>
      <c r="D7" s="73" t="s">
        <v>75</v>
      </c>
      <c r="E7" s="76" t="s">
        <v>76</v>
      </c>
      <c r="F7" s="73" t="s">
        <v>20</v>
      </c>
    </row>
    <row r="8" spans="1:6" ht="12.75" customHeight="1">
      <c r="A8" s="74"/>
      <c r="B8" s="74"/>
      <c r="C8" s="74"/>
      <c r="D8" s="74"/>
      <c r="E8" s="77"/>
      <c r="F8" s="74"/>
    </row>
    <row r="9" spans="1:6" ht="109.5" customHeight="1">
      <c r="A9" s="75"/>
      <c r="B9" s="75"/>
      <c r="C9" s="75"/>
      <c r="D9" s="75"/>
      <c r="E9" s="78"/>
      <c r="F9" s="75"/>
    </row>
    <row r="10" spans="1:6" ht="33.75" customHeight="1">
      <c r="A10" s="2" t="s">
        <v>1</v>
      </c>
      <c r="B10" s="3" t="s">
        <v>2</v>
      </c>
      <c r="C10" s="2" t="s">
        <v>67</v>
      </c>
      <c r="D10" s="30">
        <f>D11+D16+D20+D21+D24</f>
        <v>110201.2</v>
      </c>
      <c r="E10" s="50">
        <f>E11+E16+E20+E21+E24</f>
        <v>82902.422</v>
      </c>
      <c r="F10" s="5">
        <f>E10/D10*100-100</f>
        <v>-24.771761106049652</v>
      </c>
    </row>
    <row r="11" spans="1:6" ht="15.75">
      <c r="A11" s="2" t="s">
        <v>3</v>
      </c>
      <c r="B11" s="3" t="s">
        <v>4</v>
      </c>
      <c r="C11" s="68" t="s">
        <v>27</v>
      </c>
      <c r="D11" s="31">
        <f>D13+D15+D14</f>
        <v>60007.2</v>
      </c>
      <c r="E11" s="50">
        <v>57633.286</v>
      </c>
      <c r="F11" s="5">
        <f aca="true" t="shared" si="0" ref="F11:F49">E11/D11*100-100</f>
        <v>-3.956048607500435</v>
      </c>
    </row>
    <row r="12" spans="1:6" ht="13.5" customHeight="1">
      <c r="A12" s="7"/>
      <c r="B12" s="65" t="s">
        <v>5</v>
      </c>
      <c r="C12" s="7"/>
      <c r="D12" s="32"/>
      <c r="E12" s="50"/>
      <c r="F12" s="22"/>
    </row>
    <row r="13" spans="1:6" ht="15" customHeight="1">
      <c r="A13" s="12" t="s">
        <v>56</v>
      </c>
      <c r="B13" s="8" t="s">
        <v>34</v>
      </c>
      <c r="C13" s="68" t="s">
        <v>27</v>
      </c>
      <c r="D13" s="32">
        <v>11947.8</v>
      </c>
      <c r="E13" s="32">
        <v>15325.637</v>
      </c>
      <c r="F13" s="22">
        <f t="shared" si="0"/>
        <v>28.27162322770721</v>
      </c>
    </row>
    <row r="14" spans="1:6" ht="15" customHeight="1">
      <c r="A14" s="12" t="s">
        <v>57</v>
      </c>
      <c r="B14" s="8" t="s">
        <v>55</v>
      </c>
      <c r="C14" s="68" t="s">
        <v>27</v>
      </c>
      <c r="D14" s="32">
        <v>36654.7</v>
      </c>
      <c r="E14" s="32">
        <v>28227.856</v>
      </c>
      <c r="F14" s="22">
        <f t="shared" si="0"/>
        <v>-22.989804854493414</v>
      </c>
    </row>
    <row r="15" spans="1:6" ht="15" customHeight="1">
      <c r="A15" s="12" t="s">
        <v>58</v>
      </c>
      <c r="B15" s="8" t="s">
        <v>51</v>
      </c>
      <c r="C15" s="68" t="s">
        <v>27</v>
      </c>
      <c r="D15" s="32">
        <v>11404.7</v>
      </c>
      <c r="E15" s="32">
        <v>14079.792999999998</v>
      </c>
      <c r="F15" s="22">
        <f t="shared" si="0"/>
        <v>23.456057590291707</v>
      </c>
    </row>
    <row r="16" spans="1:6" ht="17.25" customHeight="1">
      <c r="A16" s="2">
        <v>2</v>
      </c>
      <c r="B16" s="3" t="s">
        <v>6</v>
      </c>
      <c r="C16" s="68" t="s">
        <v>27</v>
      </c>
      <c r="D16" s="31">
        <f>D18+D19</f>
        <v>41261</v>
      </c>
      <c r="E16" s="31">
        <f>E18+E19</f>
        <v>21129.6</v>
      </c>
      <c r="F16" s="5">
        <f t="shared" si="0"/>
        <v>-48.790383170548466</v>
      </c>
    </row>
    <row r="17" spans="1:6" ht="15.75">
      <c r="A17" s="7"/>
      <c r="B17" s="65" t="s">
        <v>5</v>
      </c>
      <c r="C17" s="7"/>
      <c r="D17" s="31"/>
      <c r="E17" s="31"/>
      <c r="F17" s="22"/>
    </row>
    <row r="18" spans="1:6" ht="30" customHeight="1">
      <c r="A18" s="12" t="s">
        <v>59</v>
      </c>
      <c r="B18" s="8" t="s">
        <v>61</v>
      </c>
      <c r="C18" s="68" t="s">
        <v>27</v>
      </c>
      <c r="D18" s="32">
        <v>37544</v>
      </c>
      <c r="E18" s="32">
        <v>19400.8</v>
      </c>
      <c r="F18" s="22">
        <f t="shared" si="0"/>
        <v>-48.32516513956957</v>
      </c>
    </row>
    <row r="19" spans="1:6" ht="15.75" customHeight="1">
      <c r="A19" s="12" t="s">
        <v>60</v>
      </c>
      <c r="B19" s="8" t="s">
        <v>33</v>
      </c>
      <c r="C19" s="68" t="s">
        <v>27</v>
      </c>
      <c r="D19" s="32">
        <v>3717</v>
      </c>
      <c r="E19" s="32">
        <v>1728.8</v>
      </c>
      <c r="F19" s="22">
        <f t="shared" si="0"/>
        <v>-53.4893731503901</v>
      </c>
    </row>
    <row r="20" spans="1:6" ht="15.75" customHeight="1">
      <c r="A20" s="2">
        <v>3</v>
      </c>
      <c r="B20" s="3" t="s">
        <v>7</v>
      </c>
      <c r="C20" s="68" t="s">
        <v>27</v>
      </c>
      <c r="D20" s="31">
        <v>3404</v>
      </c>
      <c r="E20" s="31">
        <v>1702.236</v>
      </c>
      <c r="F20" s="5">
        <f t="shared" si="0"/>
        <v>-49.99306698002351</v>
      </c>
    </row>
    <row r="21" spans="1:6" ht="15.75">
      <c r="A21" s="2">
        <v>4</v>
      </c>
      <c r="B21" s="3" t="s">
        <v>8</v>
      </c>
      <c r="C21" s="68" t="s">
        <v>27</v>
      </c>
      <c r="D21" s="31">
        <f>D23</f>
        <v>3772</v>
      </c>
      <c r="E21" s="31">
        <v>0</v>
      </c>
      <c r="F21" s="5">
        <f t="shared" si="0"/>
        <v>-100</v>
      </c>
    </row>
    <row r="22" spans="1:6" ht="15" customHeight="1">
      <c r="A22" s="7"/>
      <c r="B22" s="65" t="s">
        <v>5</v>
      </c>
      <c r="C22" s="7"/>
      <c r="D22" s="31"/>
      <c r="E22" s="31"/>
      <c r="F22" s="22"/>
    </row>
    <row r="23" spans="1:6" ht="44.25" customHeight="1">
      <c r="A23" s="10" t="s">
        <v>36</v>
      </c>
      <c r="B23" s="38" t="s">
        <v>40</v>
      </c>
      <c r="C23" s="68" t="s">
        <v>27</v>
      </c>
      <c r="D23" s="32">
        <v>3772</v>
      </c>
      <c r="E23" s="31">
        <v>0</v>
      </c>
      <c r="F23" s="22">
        <f t="shared" si="0"/>
        <v>-100</v>
      </c>
    </row>
    <row r="24" spans="1:6" ht="15.75">
      <c r="A24" s="2" t="s">
        <v>9</v>
      </c>
      <c r="B24" s="3" t="s">
        <v>10</v>
      </c>
      <c r="C24" s="68" t="s">
        <v>27</v>
      </c>
      <c r="D24" s="31">
        <f>D26+D27</f>
        <v>1757</v>
      </c>
      <c r="E24" s="31">
        <f>E26+E27+E28+E29</f>
        <v>2437.2999999999997</v>
      </c>
      <c r="F24" s="5">
        <f t="shared" si="0"/>
        <v>38.71940808195785</v>
      </c>
    </row>
    <row r="25" spans="1:6" ht="15.75">
      <c r="A25" s="7"/>
      <c r="B25" s="65" t="s">
        <v>5</v>
      </c>
      <c r="C25" s="11"/>
      <c r="D25" s="31"/>
      <c r="E25" s="31"/>
      <c r="F25" s="22"/>
    </row>
    <row r="26" spans="1:6" ht="18" customHeight="1">
      <c r="A26" s="12" t="s">
        <v>35</v>
      </c>
      <c r="B26" s="8" t="s">
        <v>44</v>
      </c>
      <c r="C26" s="68" t="s">
        <v>27</v>
      </c>
      <c r="D26" s="32">
        <v>1254</v>
      </c>
      <c r="E26" s="32">
        <v>721.4</v>
      </c>
      <c r="F26" s="22">
        <f t="shared" si="0"/>
        <v>-42.472089314194584</v>
      </c>
    </row>
    <row r="27" spans="1:6" ht="34.5" customHeight="1">
      <c r="A27" s="12" t="s">
        <v>43</v>
      </c>
      <c r="B27" s="8" t="s">
        <v>47</v>
      </c>
      <c r="C27" s="68" t="s">
        <v>27</v>
      </c>
      <c r="D27" s="32">
        <v>503</v>
      </c>
      <c r="E27" s="32">
        <v>402.2</v>
      </c>
      <c r="F27" s="22">
        <f t="shared" si="0"/>
        <v>-20.039761431411534</v>
      </c>
    </row>
    <row r="28" spans="1:6" ht="21" customHeight="1">
      <c r="A28" s="12" t="s">
        <v>46</v>
      </c>
      <c r="B28" s="8" t="s">
        <v>45</v>
      </c>
      <c r="C28" s="68" t="s">
        <v>27</v>
      </c>
      <c r="D28" s="32"/>
      <c r="E28" s="32">
        <v>1014.1</v>
      </c>
      <c r="F28" s="22"/>
    </row>
    <row r="29" spans="1:6" ht="15.75" customHeight="1">
      <c r="A29" s="12" t="s">
        <v>64</v>
      </c>
      <c r="B29" s="8" t="s">
        <v>65</v>
      </c>
      <c r="C29" s="68" t="s">
        <v>27</v>
      </c>
      <c r="D29" s="32"/>
      <c r="E29" s="32">
        <v>299.6</v>
      </c>
      <c r="F29" s="22"/>
    </row>
    <row r="30" spans="1:6" ht="22.5" customHeight="1">
      <c r="A30" s="4" t="s">
        <v>22</v>
      </c>
      <c r="B30" s="70" t="s">
        <v>12</v>
      </c>
      <c r="C30" s="2" t="s">
        <v>67</v>
      </c>
      <c r="D30" s="31">
        <f>D10</f>
        <v>110201.2</v>
      </c>
      <c r="E30" s="31">
        <f>E10</f>
        <v>82902.422</v>
      </c>
      <c r="F30" s="5">
        <f t="shared" si="0"/>
        <v>-24.771761106049652</v>
      </c>
    </row>
    <row r="31" spans="1:6" ht="22.5" customHeight="1">
      <c r="A31" s="4" t="s">
        <v>11</v>
      </c>
      <c r="B31" s="70" t="s">
        <v>14</v>
      </c>
      <c r="C31" s="2" t="s">
        <v>67</v>
      </c>
      <c r="D31" s="69">
        <f>D32-D30</f>
        <v>0</v>
      </c>
      <c r="E31" s="31">
        <f>E32-E30</f>
        <v>-40870.122</v>
      </c>
      <c r="F31" s="5"/>
    </row>
    <row r="32" spans="1:6" ht="19.5" customHeight="1">
      <c r="A32" s="4" t="s">
        <v>13</v>
      </c>
      <c r="B32" s="70" t="s">
        <v>15</v>
      </c>
      <c r="C32" s="2" t="s">
        <v>67</v>
      </c>
      <c r="D32" s="31">
        <v>110201.2</v>
      </c>
      <c r="E32" s="31">
        <v>42032.3</v>
      </c>
      <c r="F32" s="5">
        <f t="shared" si="0"/>
        <v>-61.858582302189085</v>
      </c>
    </row>
    <row r="33" spans="1:6" ht="15.75">
      <c r="A33" s="62"/>
      <c r="B33" s="65" t="s">
        <v>5</v>
      </c>
      <c r="C33" s="2"/>
      <c r="D33" s="31"/>
      <c r="E33" s="31"/>
      <c r="F33" s="22"/>
    </row>
    <row r="34" spans="1:6" ht="20.25" customHeight="1">
      <c r="A34" s="62"/>
      <c r="B34" s="71" t="s">
        <v>21</v>
      </c>
      <c r="C34" s="7" t="s">
        <v>67</v>
      </c>
      <c r="D34" s="31"/>
      <c r="E34" s="31">
        <v>23046.2</v>
      </c>
      <c r="F34" s="22"/>
    </row>
    <row r="35" spans="1:6" ht="17.25" customHeight="1">
      <c r="A35" s="62"/>
      <c r="B35" s="71" t="s">
        <v>32</v>
      </c>
      <c r="C35" s="7" t="s">
        <v>67</v>
      </c>
      <c r="D35" s="31"/>
      <c r="E35" s="31">
        <v>18986.1</v>
      </c>
      <c r="F35" s="22"/>
    </row>
    <row r="36" spans="1:6" ht="19.5" customHeight="1">
      <c r="A36" s="73" t="s">
        <v>37</v>
      </c>
      <c r="B36" s="39" t="s">
        <v>17</v>
      </c>
      <c r="C36" s="2" t="s">
        <v>72</v>
      </c>
      <c r="D36" s="33">
        <v>56.2</v>
      </c>
      <c r="E36" s="33">
        <v>21.771</v>
      </c>
      <c r="F36" s="5">
        <f t="shared" si="0"/>
        <v>-61.26156583629893</v>
      </c>
    </row>
    <row r="37" spans="1:6" ht="15.75">
      <c r="A37" s="74"/>
      <c r="B37" s="65" t="s">
        <v>5</v>
      </c>
      <c r="C37" s="7"/>
      <c r="D37" s="34"/>
      <c r="E37" s="32"/>
      <c r="F37" s="22"/>
    </row>
    <row r="38" spans="1:6" ht="16.5" customHeight="1">
      <c r="A38" s="74"/>
      <c r="B38" s="71" t="s">
        <v>21</v>
      </c>
      <c r="C38" s="7" t="s">
        <v>73</v>
      </c>
      <c r="D38" s="34"/>
      <c r="E38" s="63">
        <v>11.937</v>
      </c>
      <c r="F38" s="22"/>
    </row>
    <row r="39" spans="1:6" ht="18.75" customHeight="1">
      <c r="A39" s="75"/>
      <c r="B39" s="71" t="s">
        <v>32</v>
      </c>
      <c r="C39" s="7" t="s">
        <v>73</v>
      </c>
      <c r="D39" s="29"/>
      <c r="E39" s="63">
        <v>9.834</v>
      </c>
      <c r="F39" s="22"/>
    </row>
    <row r="40" spans="1:6" ht="30" customHeight="1">
      <c r="A40" s="2" t="s">
        <v>16</v>
      </c>
      <c r="B40" s="3" t="s">
        <v>18</v>
      </c>
      <c r="C40" s="2" t="s">
        <v>74</v>
      </c>
      <c r="D40" s="4">
        <v>1960.87</v>
      </c>
      <c r="E40" s="66">
        <v>1930.5</v>
      </c>
      <c r="F40" s="5">
        <f t="shared" si="0"/>
        <v>-1.5488023173387262</v>
      </c>
    </row>
    <row r="41" spans="1:6" ht="14.25" customHeight="1">
      <c r="A41" s="73" t="s">
        <v>52</v>
      </c>
      <c r="B41" s="79" t="s">
        <v>53</v>
      </c>
      <c r="C41" s="2" t="s">
        <v>54</v>
      </c>
      <c r="D41" s="35">
        <v>2.9</v>
      </c>
      <c r="E41" s="32">
        <v>2.9</v>
      </c>
      <c r="F41" s="22">
        <f t="shared" si="0"/>
        <v>0</v>
      </c>
    </row>
    <row r="42" spans="1:6" ht="18" customHeight="1">
      <c r="A42" s="75"/>
      <c r="B42" s="80"/>
      <c r="C42" s="6" t="s">
        <v>62</v>
      </c>
      <c r="D42" s="4">
        <v>792.92</v>
      </c>
      <c r="E42" s="64">
        <v>293.74</v>
      </c>
      <c r="F42" s="22">
        <f t="shared" si="0"/>
        <v>-62.95464864046814</v>
      </c>
    </row>
    <row r="43" spans="1:6" s="36" customFormat="1" ht="18" customHeight="1" hidden="1">
      <c r="A43" s="9"/>
      <c r="B43" s="8" t="s">
        <v>19</v>
      </c>
      <c r="C43" s="7" t="s">
        <v>63</v>
      </c>
      <c r="D43" s="27"/>
      <c r="E43" s="53">
        <v>3807.9366129254513</v>
      </c>
      <c r="F43" s="22"/>
    </row>
    <row r="44" spans="1:6" ht="12.75" customHeight="1">
      <c r="A44" s="13"/>
      <c r="B44" s="37" t="s">
        <v>23</v>
      </c>
      <c r="C44" s="42"/>
      <c r="D44" s="9"/>
      <c r="E44" s="54"/>
      <c r="F44" s="22"/>
    </row>
    <row r="45" spans="1:6" ht="32.25" customHeight="1">
      <c r="A45" s="15">
        <v>6</v>
      </c>
      <c r="B45" s="3" t="s">
        <v>24</v>
      </c>
      <c r="C45" s="43" t="s">
        <v>71</v>
      </c>
      <c r="D45" s="5">
        <f>D47</f>
        <v>38</v>
      </c>
      <c r="E45" s="60">
        <v>38</v>
      </c>
      <c r="F45" s="5">
        <f t="shared" si="0"/>
        <v>0</v>
      </c>
    </row>
    <row r="46" spans="1:6" ht="15.75">
      <c r="A46" s="13"/>
      <c r="B46" s="67" t="s">
        <v>5</v>
      </c>
      <c r="C46" s="42"/>
      <c r="D46" s="9"/>
      <c r="E46" s="61"/>
      <c r="F46" s="22"/>
    </row>
    <row r="47" spans="1:6" ht="15.75">
      <c r="A47" s="16" t="s">
        <v>38</v>
      </c>
      <c r="B47" s="40" t="s">
        <v>26</v>
      </c>
      <c r="C47" s="7" t="s">
        <v>27</v>
      </c>
      <c r="D47" s="22">
        <v>38</v>
      </c>
      <c r="E47" s="61">
        <v>38</v>
      </c>
      <c r="F47" s="22">
        <f t="shared" si="0"/>
        <v>0</v>
      </c>
    </row>
    <row r="48" spans="1:6" ht="15.75">
      <c r="A48" s="17" t="s">
        <v>39</v>
      </c>
      <c r="B48" s="40" t="s">
        <v>29</v>
      </c>
      <c r="C48" s="7" t="s">
        <v>27</v>
      </c>
      <c r="D48" s="9">
        <v>0</v>
      </c>
      <c r="E48" s="72">
        <v>0</v>
      </c>
      <c r="F48" s="22"/>
    </row>
    <row r="49" spans="1:6" ht="30" customHeight="1">
      <c r="A49" s="15">
        <v>7</v>
      </c>
      <c r="B49" s="3" t="s">
        <v>30</v>
      </c>
      <c r="C49" s="43" t="s">
        <v>31</v>
      </c>
      <c r="D49" s="5">
        <f>D51</f>
        <v>82334</v>
      </c>
      <c r="E49" s="60">
        <f>E51</f>
        <v>85091.22807017544</v>
      </c>
      <c r="F49" s="5">
        <f t="shared" si="0"/>
        <v>3.348832888205891</v>
      </c>
    </row>
    <row r="50" spans="1:6" ht="14.25" customHeight="1">
      <c r="A50" s="14"/>
      <c r="B50" s="67" t="s">
        <v>5</v>
      </c>
      <c r="C50" s="42"/>
      <c r="D50" s="9"/>
      <c r="E50" s="61"/>
      <c r="F50" s="22"/>
    </row>
    <row r="51" spans="1:6" ht="15.75">
      <c r="A51" s="16" t="s">
        <v>25</v>
      </c>
      <c r="B51" s="40" t="s">
        <v>26</v>
      </c>
      <c r="C51" s="7" t="s">
        <v>27</v>
      </c>
      <c r="D51" s="9">
        <v>82334</v>
      </c>
      <c r="E51" s="61">
        <f>E18/E45/6*1000</f>
        <v>85091.22807017544</v>
      </c>
      <c r="F51" s="22">
        <f>E51/D51*100-100</f>
        <v>3.348832888205891</v>
      </c>
    </row>
    <row r="52" spans="1:6" ht="15.75">
      <c r="A52" s="17" t="s">
        <v>28</v>
      </c>
      <c r="B52" s="40" t="s">
        <v>29</v>
      </c>
      <c r="C52" s="7" t="s">
        <v>27</v>
      </c>
      <c r="D52" s="9"/>
      <c r="E52" s="55"/>
      <c r="F52" s="22"/>
    </row>
    <row r="53" spans="1:6" ht="11.25" customHeight="1">
      <c r="A53" s="18"/>
      <c r="B53" s="19"/>
      <c r="C53" s="44"/>
      <c r="D53" s="18"/>
      <c r="E53" s="56"/>
      <c r="F53" s="18"/>
    </row>
    <row r="54" spans="1:6" ht="17.25" customHeight="1" hidden="1">
      <c r="A54" s="23" t="s">
        <v>48</v>
      </c>
      <c r="B54" s="81" t="s">
        <v>66</v>
      </c>
      <c r="C54" s="81"/>
      <c r="D54" s="81"/>
      <c r="E54" s="81"/>
      <c r="F54" s="81"/>
    </row>
    <row r="55" spans="1:6" ht="11.25" customHeight="1">
      <c r="A55" s="21"/>
      <c r="B55" s="25"/>
      <c r="C55" s="45"/>
      <c r="D55" s="24"/>
      <c r="E55" s="57"/>
      <c r="F55" s="23"/>
    </row>
    <row r="56" spans="1:6" ht="15.75">
      <c r="A56" s="21" t="s">
        <v>49</v>
      </c>
      <c r="B56" s="82"/>
      <c r="C56" s="82"/>
      <c r="D56" s="82"/>
      <c r="E56" s="82"/>
      <c r="F56" s="82"/>
    </row>
    <row r="57" spans="1:6" ht="15.75">
      <c r="A57" s="21"/>
      <c r="B57" s="47"/>
      <c r="C57" s="47"/>
      <c r="D57" s="47"/>
      <c r="E57" s="58"/>
      <c r="F57" s="47"/>
    </row>
    <row r="58" ht="15.75">
      <c r="B58" s="28"/>
    </row>
  </sheetData>
  <sheetProtection/>
  <mergeCells count="15">
    <mergeCell ref="A41:A42"/>
    <mergeCell ref="B41:B42"/>
    <mergeCell ref="B54:F54"/>
    <mergeCell ref="B56:F56"/>
    <mergeCell ref="A1:F1"/>
    <mergeCell ref="A2:F2"/>
    <mergeCell ref="A4:F4"/>
    <mergeCell ref="A5:F5"/>
    <mergeCell ref="A7:A9"/>
    <mergeCell ref="B7:B9"/>
    <mergeCell ref="C7:C9"/>
    <mergeCell ref="D7:D9"/>
    <mergeCell ref="E7:E9"/>
    <mergeCell ref="F7:F9"/>
    <mergeCell ref="A36:A39"/>
  </mergeCells>
  <printOptions/>
  <pageMargins left="0.7086614173228347" right="0.3937007874015748" top="0.1968503937007874" bottom="0.15748031496062992" header="0.196850393700787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Nurzhamal</cp:lastModifiedBy>
  <cp:lastPrinted>2018-06-25T09:13:40Z</cp:lastPrinted>
  <dcterms:created xsi:type="dcterms:W3CDTF">2010-06-25T09:11:53Z</dcterms:created>
  <dcterms:modified xsi:type="dcterms:W3CDTF">2018-06-28T05:50:03Z</dcterms:modified>
  <cp:category/>
  <cp:version/>
  <cp:contentType/>
  <cp:contentStatus/>
</cp:coreProperties>
</file>