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ЗА 2017год" sheetId="2" r:id="rId1"/>
  </sheets>
  <calcPr calcId="124519" refMode="R1C1"/>
</workbook>
</file>

<file path=xl/calcChain.xml><?xml version="1.0" encoding="utf-8"?>
<calcChain xmlns="http://schemas.openxmlformats.org/spreadsheetml/2006/main">
  <c r="I17" i="2"/>
  <c r="H17"/>
  <c r="J15"/>
  <c r="J16"/>
  <c r="J14"/>
  <c r="L15"/>
  <c r="L16"/>
  <c r="L14"/>
  <c r="I30"/>
  <c r="J29"/>
  <c r="L29"/>
  <c r="J28"/>
  <c r="L28"/>
  <c r="J27"/>
  <c r="L27"/>
  <c r="J26"/>
  <c r="J25"/>
  <c r="J24"/>
  <c r="J23"/>
  <c r="J22"/>
  <c r="J21"/>
  <c r="L22"/>
  <c r="L23"/>
  <c r="L24"/>
  <c r="L25"/>
  <c r="L26"/>
  <c r="L21"/>
  <c r="L19"/>
  <c r="L18"/>
  <c r="I20"/>
  <c r="I31" s="1"/>
  <c r="H20"/>
  <c r="H30"/>
  <c r="J30" s="1"/>
  <c r="O20"/>
  <c r="N20"/>
  <c r="M20"/>
  <c r="J19"/>
  <c r="J18"/>
  <c r="J17" l="1"/>
  <c r="L17"/>
  <c r="L30"/>
  <c r="J20"/>
  <c r="L20"/>
  <c r="M31"/>
  <c r="O31"/>
  <c r="N31"/>
  <c r="H31"/>
  <c r="J31" l="1"/>
  <c r="L31"/>
</calcChain>
</file>

<file path=xl/sharedStrings.xml><?xml version="1.0" encoding="utf-8"?>
<sst xmlns="http://schemas.openxmlformats.org/spreadsheetml/2006/main" count="89" uniqueCount="70">
  <si>
    <t>Количество в натуральных показателях</t>
  </si>
  <si>
    <t>план</t>
  </si>
  <si>
    <t>факт</t>
  </si>
  <si>
    <t>отклонение</t>
  </si>
  <si>
    <t>причины отклонения</t>
  </si>
  <si>
    <t>Н.Джумагалиев</t>
  </si>
  <si>
    <t>объект</t>
  </si>
  <si>
    <t>Приложение 3</t>
  </si>
  <si>
    <t>к Правилам утверждения инвестиционных программ</t>
  </si>
  <si>
    <t>(проектов) субъекта естественной монополии, их</t>
  </si>
  <si>
    <t>корректировки, а также проведения анализа</t>
  </si>
  <si>
    <t>информации об их исполнении</t>
  </si>
  <si>
    <t>№ п/</t>
  </si>
  <si>
    <t>Информация о плановых и фактических объемах предоставления регулируемых услуг (товаров, работ)</t>
  </si>
  <si>
    <t>Сумма инвестиционной программы (проекта), тыс. тенге</t>
  </si>
  <si>
    <t>Информация о фактических  условиях и размерах финансирования инвестиционной программы (проекта), тыс. тенге</t>
  </si>
  <si>
    <t>Информация о сопоставлении фактических показателей исполнения инвестиционной программы (проекта) с показателями, утвержденными в инвестиционной программе (проекте)**</t>
  </si>
  <si>
    <t>Разъяснение причин отклонения достигнутых фактических показателей от показателей в утвержденной инвестиционной программе (проекте)</t>
  </si>
  <si>
    <t>Оценка повышения качества и надежности предоставляемых регулируемых услуг (товаров, работ)</t>
  </si>
  <si>
    <t>Наименование регулируемых услуг (товаров, работ) и обслуживаемая территория</t>
  </si>
  <si>
    <t xml:space="preserve">Наименование мероприятий </t>
  </si>
  <si>
    <t>Единица измерения</t>
  </si>
  <si>
    <t>Период предоставления услуги в рамках инвестиционной программы (проекта)</t>
  </si>
  <si>
    <t>План</t>
  </si>
  <si>
    <t>Факт</t>
  </si>
  <si>
    <t>собственные средства</t>
  </si>
  <si>
    <t>Заемные средства</t>
  </si>
  <si>
    <t>Бюджет-ные средства</t>
  </si>
  <si>
    <t>Улучшение производственных показателей, %, по годам реализации в зависимости  от утвержденной  инвестиционной программы (проекта)</t>
  </si>
  <si>
    <t>Снижение износа (физического) основных фондов (активов), %, по годам реализации в зависимости от утвержденной инвестиционной программы (проекта)</t>
  </si>
  <si>
    <t>Снижение потерь, %, по годам реализации в зависимости  от утвержденной  инвестиционной программы (проекта)</t>
  </si>
  <si>
    <t>Снижение аварийности, по годам реализации в зависимости  от утвержденной  инвестиционной программы (проекта)</t>
  </si>
  <si>
    <t>амортизация</t>
  </si>
  <si>
    <t xml:space="preserve"> прибыль</t>
  </si>
  <si>
    <t>факт прошлого года</t>
  </si>
  <si>
    <t>факт текущего года</t>
  </si>
  <si>
    <t xml:space="preserve">план </t>
  </si>
  <si>
    <t xml:space="preserve"> факт текущего года</t>
  </si>
  <si>
    <t>шт</t>
  </si>
  <si>
    <t>ИТОГО</t>
  </si>
  <si>
    <t>Бокейординский ПУ по ЗКО предоставление услуг по подаче питьевой воды</t>
  </si>
  <si>
    <t xml:space="preserve"> шт</t>
  </si>
  <si>
    <t>Западно-Казахстанский филиал по ЗКО предоставление услуг по подаче воды по каналам</t>
  </si>
  <si>
    <t>ВСЕГО за год</t>
  </si>
  <si>
    <t xml:space="preserve">Директор </t>
  </si>
  <si>
    <t>Западно-Казахстанский филиал РГП на ПХВ "Казводхоз" КВР МСХ РК</t>
  </si>
  <si>
    <t xml:space="preserve">                                                   Каменский ПУ по ЗКО предоставление услуг по подаче питьвой воды</t>
  </si>
  <si>
    <t>исп. Кофанова ТС</t>
  </si>
  <si>
    <t>Информация субъекта естественной монополии об исполнении инвестиционной программы за 2017 год</t>
  </si>
  <si>
    <t>1.Автомашина манипулятор DONGFENG</t>
  </si>
  <si>
    <t>2.Лодка-косилка для уборки камыша ЛК-12 с прицепом для спуска на воду ППК-1,0</t>
  </si>
  <si>
    <t>3.Капитальный ремонт зданий Зкфилиала на промбазе в с.Кушум</t>
  </si>
  <si>
    <t>1.Экскаватор погрузчик TEREX TLB 825</t>
  </si>
  <si>
    <t xml:space="preserve">2.Капитальный ремонт здания лаборатории Каменского ПУ на насосной станции II-I Балаган </t>
  </si>
  <si>
    <t>1.Автомобиль "Егерь" на базе ГАЗ 33088</t>
  </si>
  <si>
    <t>2.Станок токарно-винторезный ГС 526У</t>
  </si>
  <si>
    <t>9.Железобетонная опора СВ 105-3,5</t>
  </si>
  <si>
    <t>По итогам ГЗ  была предложена цена меньше чем в инвестпрограмме</t>
  </si>
  <si>
    <t>Повышение рыночной цены</t>
  </si>
  <si>
    <t>По итогам ГЗ для ремонта приобретались материалы по наименьшей цене</t>
  </si>
  <si>
    <t>Согласно совместного Приказа КДРЕМ №21-ОД от 23.02.18г и К ВР №62 от 21.02.18г срок исполнения продлен до 31 декабря 2018 года</t>
  </si>
  <si>
    <t xml:space="preserve">Приобретенная автомашина совмешает в себе грузовой автомобиль и кран сокрашая тем самым расходы по ГСМ и з/пл водителя. Применение лодки-косилки позволит убирать камыш, тем самым увеличит скорость течения воды в каналах и сократит потери воды. Проведение кап.ремонта необходимо для благоустройства административного здания т.к. пришли в негодность системы отопления, вентиляции, электропроводка и т.д
</t>
  </si>
  <si>
    <t>Приобретенная техника производит экскаваторные и погрузочные работы, благодоря чему повысит оперативность в работе при выполнении эксплуатационных и ремонтно-восстановительных работ,сократит время на устранение аварийно-восстановительных и ремонтных работ, снизит потери воды. В результате проведения капитального ремонта была произведена замена изношенного оборудования на новое, произведен ремонт здания, что позволит повысить качество и бесперебойность предоставляемых услуг.</t>
  </si>
  <si>
    <t xml:space="preserve">Приобретение полноприводного автомобиля  «Егерь» в условиях бездорожья Бокейординского района необходим для транспортировки аварийной выездной бригады для устранения аварий на водопроводах в ненаселенной местности, позволит оперативно устранять повреждения на сетях снизив тем самым потери воды . Приобретение специального оборудования позволит снизить затраты на приобретение стальных фасонных частей и метизов для ремонта, снизит затраты на закупку услуг по их изготовлению сторонними организациями, позволит беспрерывно обеспечивать сельские населенные пункты питьевой водой, обеспечит электроэнергией при работе аппаратов для контактной сварки пластиковых труб, обеспечивает защиту оборудования аппаратов для контактной сварки пластиковых труб от перепадов напряжения. Приобретение 20-ти единиц железобетонных опор СВ105-3,5 необходимо для обеспечения электроэнергией скважины №5,6,7,8,9,10, насосную станцию второго подъема позволит снизить аварийность сетей электропередач, повысит бесперебойность предоставляемых услуг по подачи воды.
</t>
  </si>
  <si>
    <t>3.Дизель-генератор РСА POWER PRD-115</t>
  </si>
  <si>
    <t>4.Аппарат  для контактной сварки пластиковых труб Turan Makina AL315</t>
  </si>
  <si>
    <t>5.Электрогидравлический сварочный аппарат ПЭВП для стыковой сварки "MACHINE EQUIPMENT CO" HDC 315-630</t>
  </si>
  <si>
    <t>6.Дизель- генератор INTER PGD 3-13</t>
  </si>
  <si>
    <t>7.Стабилизатор напряжения трехфазный 15кВА (15кВт) АСН 15000/3</t>
  </si>
  <si>
    <t>8.Портативный полуавтоматический сварочный аппарат Aurora Polo 160</t>
  </si>
</sst>
</file>

<file path=xl/styles.xml><?xml version="1.0" encoding="utf-8"?>
<styleSheet xmlns="http://schemas.openxmlformats.org/spreadsheetml/2006/main">
  <numFmts count="1">
    <numFmt numFmtId="164" formatCode="0.0"/>
  </numFmts>
  <fonts count="17">
    <font>
      <sz val="11"/>
      <color theme="1"/>
      <name val="Calibri"/>
      <family val="2"/>
      <charset val="204"/>
      <scheme val="minor"/>
    </font>
    <font>
      <b/>
      <sz val="11"/>
      <color theme="1"/>
      <name val="Calibri"/>
      <family val="2"/>
      <charset val="204"/>
      <scheme val="minor"/>
    </font>
    <font>
      <sz val="9"/>
      <color theme="1"/>
      <name val="Times New Roman"/>
      <family val="1"/>
      <charset val="204"/>
    </font>
    <font>
      <b/>
      <sz val="10"/>
      <color theme="1"/>
      <name val="Times New Roman"/>
      <family val="1"/>
      <charset val="204"/>
    </font>
    <font>
      <u/>
      <sz val="10"/>
      <color theme="1"/>
      <name val="Times New Roman"/>
      <family val="1"/>
      <charset val="204"/>
    </font>
    <font>
      <b/>
      <sz val="9"/>
      <color theme="1"/>
      <name val="Times New Roman"/>
      <family val="1"/>
      <charset val="204"/>
    </font>
    <font>
      <sz val="7"/>
      <color theme="1"/>
      <name val="Times New Roman"/>
      <family val="1"/>
      <charset val="204"/>
    </font>
    <font>
      <sz val="7"/>
      <color theme="1"/>
      <name val="Calibri"/>
      <family val="2"/>
      <charset val="204"/>
      <scheme val="minor"/>
    </font>
    <font>
      <sz val="10"/>
      <color theme="1"/>
      <name val="Times New Roman"/>
      <family val="1"/>
      <charset val="204"/>
    </font>
    <font>
      <i/>
      <sz val="10"/>
      <color theme="1"/>
      <name val="Times New Roman"/>
      <family val="1"/>
      <charset val="204"/>
    </font>
    <font>
      <sz val="10"/>
      <name val="Times New Roman"/>
      <family val="1"/>
      <charset val="204"/>
    </font>
    <font>
      <i/>
      <sz val="10"/>
      <name val="Times New Roman"/>
      <family val="1"/>
      <charset val="204"/>
    </font>
    <font>
      <sz val="9"/>
      <name val="Times New Roman"/>
      <family val="1"/>
      <charset val="204"/>
    </font>
    <font>
      <sz val="7.5"/>
      <color theme="1"/>
      <name val="Times New Roman"/>
      <family val="1"/>
      <charset val="204"/>
    </font>
    <font>
      <b/>
      <sz val="7.5"/>
      <color theme="1"/>
      <name val="Times New Roman"/>
      <family val="1"/>
      <charset val="204"/>
    </font>
    <font>
      <b/>
      <sz val="7.5"/>
      <color theme="1"/>
      <name val="Calibri"/>
      <family val="2"/>
      <charset val="204"/>
      <scheme val="minor"/>
    </font>
    <font>
      <sz val="9"/>
      <name val="Calibri"/>
      <family val="2"/>
      <charset val="20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62">
    <xf numFmtId="0" fontId="0" fillId="0" borderId="0" xfId="0"/>
    <xf numFmtId="0" fontId="2" fillId="0" borderId="0" xfId="0" applyFont="1"/>
    <xf numFmtId="0" fontId="2" fillId="0" borderId="0" xfId="0" applyFont="1" applyAlignment="1">
      <alignment horizontal="right"/>
    </xf>
    <xf numFmtId="0" fontId="2" fillId="0" borderId="0" xfId="0" applyFont="1" applyAlignment="1">
      <alignment horizontal="center"/>
    </xf>
    <xf numFmtId="0" fontId="5" fillId="0" borderId="0" xfId="0" applyFont="1" applyAlignment="1">
      <alignment horizontal="center" vertical="center"/>
    </xf>
    <xf numFmtId="0" fontId="2" fillId="0" borderId="0"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xf numFmtId="0" fontId="5" fillId="0" borderId="1" xfId="0" applyFont="1" applyBorder="1" applyAlignment="1">
      <alignment horizontal="center" vertical="center" wrapText="1"/>
    </xf>
    <xf numFmtId="0" fontId="5" fillId="0" borderId="0" xfId="0" applyFont="1"/>
    <xf numFmtId="0" fontId="5" fillId="0" borderId="1" xfId="0" applyFont="1" applyBorder="1"/>
    <xf numFmtId="0" fontId="5" fillId="0" borderId="3" xfId="0" applyFont="1" applyBorder="1" applyAlignment="1">
      <alignment horizontal="center" vertical="center" wrapText="1"/>
    </xf>
    <xf numFmtId="2" fontId="2" fillId="0" borderId="1"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0" fontId="0" fillId="0" borderId="3" xfId="0" applyBorder="1" applyAlignment="1">
      <alignment vertical="top" wrapText="1"/>
    </xf>
    <xf numFmtId="0" fontId="6" fillId="0" borderId="0" xfId="0" applyFont="1"/>
    <xf numFmtId="0" fontId="5" fillId="0" borderId="0" xfId="0" applyFont="1" applyAlignment="1">
      <alignment horizontal="center" vertical="center" wrapText="1"/>
    </xf>
    <xf numFmtId="0" fontId="2" fillId="0" borderId="1" xfId="0" applyFont="1" applyBorder="1" applyAlignment="1">
      <alignment horizontal="center" vertical="center" wrapText="1"/>
    </xf>
    <xf numFmtId="0" fontId="8" fillId="2" borderId="1" xfId="0" applyFont="1" applyFill="1" applyBorder="1" applyAlignment="1">
      <alignment wrapText="1"/>
    </xf>
    <xf numFmtId="0" fontId="9" fillId="2" borderId="1" xfId="0" applyFont="1" applyFill="1" applyBorder="1" applyAlignment="1">
      <alignment wrapText="1"/>
    </xf>
    <xf numFmtId="0" fontId="8" fillId="2" borderId="1" xfId="0" applyFont="1" applyFill="1" applyBorder="1" applyAlignment="1">
      <alignment horizontal="center" vertical="center"/>
    </xf>
    <xf numFmtId="2" fontId="10" fillId="2" borderId="1" xfId="0" applyNumberFormat="1" applyFont="1" applyFill="1" applyBorder="1" applyAlignment="1">
      <alignment horizontal="center" vertical="center"/>
    </xf>
    <xf numFmtId="164" fontId="8" fillId="2" borderId="1" xfId="0" applyNumberFormat="1" applyFont="1" applyFill="1" applyBorder="1" applyAlignment="1">
      <alignment horizontal="center" vertical="center"/>
    </xf>
    <xf numFmtId="0" fontId="9" fillId="2" borderId="1" xfId="0" applyFont="1" applyFill="1" applyBorder="1" applyAlignment="1">
      <alignment horizontal="center" vertical="center"/>
    </xf>
    <xf numFmtId="2" fontId="11" fillId="2" borderId="1" xfId="0" applyNumberFormat="1" applyFont="1" applyFill="1" applyBorder="1" applyAlignment="1">
      <alignment horizontal="center" vertical="center"/>
    </xf>
    <xf numFmtId="0" fontId="9" fillId="2" borderId="1" xfId="0" applyFont="1" applyFill="1" applyBorder="1" applyAlignment="1">
      <alignment vertical="top" wrapText="1"/>
    </xf>
    <xf numFmtId="0" fontId="8" fillId="2" borderId="1" xfId="0" applyFont="1" applyFill="1" applyBorder="1" applyAlignment="1">
      <alignment horizontal="left" vertical="center" wrapText="1"/>
    </xf>
    <xf numFmtId="0" fontId="8" fillId="2" borderId="1" xfId="0" applyFont="1" applyFill="1" applyBorder="1" applyAlignment="1">
      <alignment vertical="top" wrapText="1"/>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13" fillId="0" borderId="0" xfId="0" applyFont="1" applyAlignment="1">
      <alignment horizontal="center"/>
    </xf>
    <xf numFmtId="0" fontId="14" fillId="0" borderId="0" xfId="0" applyFont="1" applyAlignment="1">
      <alignment horizontal="center" vertical="center"/>
    </xf>
    <xf numFmtId="0" fontId="15" fillId="0" borderId="4" xfId="0" applyFont="1" applyBorder="1" applyAlignment="1">
      <alignment vertical="top" wrapText="1"/>
    </xf>
    <xf numFmtId="0" fontId="15" fillId="0" borderId="3" xfId="0" applyFont="1" applyBorder="1" applyAlignment="1"/>
    <xf numFmtId="0" fontId="14" fillId="0" borderId="0" xfId="0" applyFont="1"/>
    <xf numFmtId="0" fontId="13" fillId="0" borderId="0" xfId="0" applyFont="1"/>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0" fillId="0" borderId="3" xfId="0"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xf>
    <xf numFmtId="0" fontId="3" fillId="0" borderId="0" xfId="0" applyFont="1" applyAlignment="1">
      <alignment horizontal="center" vertical="center"/>
    </xf>
    <xf numFmtId="0" fontId="5" fillId="0" borderId="0" xfId="0" applyFont="1" applyAlignment="1">
      <alignment horizontal="center" vertical="center" wrapText="1"/>
    </xf>
    <xf numFmtId="0" fontId="1" fillId="0" borderId="0" xfId="0" applyFont="1" applyAlignment="1"/>
    <xf numFmtId="0" fontId="2" fillId="0" borderId="3" xfId="0" applyFont="1" applyBorder="1" applyAlignment="1">
      <alignment horizontal="center" vertical="center" wrapText="1"/>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vertical="top" wrapText="1"/>
    </xf>
    <xf numFmtId="0" fontId="2" fillId="0" borderId="4" xfId="0" applyFont="1" applyBorder="1" applyAlignment="1">
      <alignment vertical="top" wrapText="1"/>
    </xf>
    <xf numFmtId="0" fontId="2" fillId="0" borderId="3" xfId="0" applyFont="1" applyBorder="1" applyAlignment="1">
      <alignment vertical="top" wrapText="1"/>
    </xf>
    <xf numFmtId="0" fontId="2"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2" fillId="0" borderId="2" xfId="0" applyFont="1" applyBorder="1" applyAlignment="1">
      <alignment vertical="top" wrapText="1"/>
    </xf>
    <xf numFmtId="0" fontId="12" fillId="0" borderId="4" xfId="0" applyFont="1" applyBorder="1" applyAlignment="1">
      <alignment vertical="top" wrapText="1"/>
    </xf>
    <xf numFmtId="0" fontId="16" fillId="0" borderId="3" xfId="0" applyFont="1" applyBorder="1" applyAlignment="1">
      <alignment vertical="top" wrapText="1"/>
    </xf>
    <xf numFmtId="0" fontId="0" fillId="0" borderId="4" xfId="0" applyBorder="1" applyAlignment="1">
      <alignment horizontal="center" vertical="center" wrapText="1"/>
    </xf>
    <xf numFmtId="0" fontId="4" fillId="0" borderId="0" xfId="0" applyFont="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40"/>
  <sheetViews>
    <sheetView tabSelected="1" zoomScale="70" zoomScaleNormal="70" workbookViewId="0">
      <selection activeCell="J4" sqref="J4"/>
    </sheetView>
  </sheetViews>
  <sheetFormatPr defaultColWidth="10.140625" defaultRowHeight="12"/>
  <cols>
    <col min="1" max="1" width="4" style="1" customWidth="1"/>
    <col min="2" max="2" width="10.140625" style="1"/>
    <col min="3" max="3" width="14.7109375" style="1" customWidth="1"/>
    <col min="4" max="4" width="8.7109375" style="1" customWidth="1"/>
    <col min="5" max="7" width="10.140625" style="1"/>
    <col min="8" max="8" width="8.42578125" style="1" customWidth="1"/>
    <col min="9" max="9" width="10.42578125" style="1" customWidth="1"/>
    <col min="10" max="10" width="9.7109375" style="1" customWidth="1"/>
    <col min="11" max="11" width="11" style="1" customWidth="1"/>
    <col min="12" max="12" width="10.42578125" style="1" bestFit="1" customWidth="1"/>
    <col min="13" max="14" width="8" style="1" customWidth="1"/>
    <col min="15" max="15" width="7.7109375" style="1" customWidth="1"/>
    <col min="16" max="16" width="8.7109375" style="1" customWidth="1"/>
    <col min="17" max="17" width="7.85546875" style="1" customWidth="1"/>
    <col min="18" max="19" width="8.5703125" style="1" customWidth="1"/>
    <col min="20" max="21" width="6.85546875" style="1" customWidth="1"/>
    <col min="22" max="22" width="9.140625" style="1" customWidth="1"/>
    <col min="23" max="23" width="7.28515625" style="1" customWidth="1"/>
    <col min="24" max="24" width="11.7109375" style="1" customWidth="1"/>
    <col min="25" max="25" width="22.7109375" style="40" customWidth="1"/>
    <col min="26" max="16384" width="10.140625" style="1"/>
  </cols>
  <sheetData>
    <row r="1" spans="1:26" ht="15" customHeight="1">
      <c r="T1" s="2"/>
      <c r="U1" s="2"/>
      <c r="V1" s="2"/>
      <c r="W1" s="45" t="s">
        <v>7</v>
      </c>
      <c r="X1" s="45"/>
      <c r="Y1" s="45"/>
    </row>
    <row r="2" spans="1:26" ht="15" customHeight="1">
      <c r="T2" s="2"/>
      <c r="U2" s="2"/>
      <c r="V2" s="2"/>
      <c r="W2" s="45" t="s">
        <v>8</v>
      </c>
      <c r="X2" s="45"/>
      <c r="Y2" s="45"/>
    </row>
    <row r="3" spans="1:26" ht="15" customHeight="1">
      <c r="T3" s="2"/>
      <c r="U3" s="2"/>
      <c r="V3" s="2"/>
      <c r="W3" s="45" t="s">
        <v>9</v>
      </c>
      <c r="X3" s="45"/>
      <c r="Y3" s="45"/>
    </row>
    <row r="4" spans="1:26" ht="15" customHeight="1">
      <c r="T4" s="2"/>
      <c r="U4" s="2"/>
      <c r="V4" s="2"/>
      <c r="W4" s="45" t="s">
        <v>10</v>
      </c>
      <c r="X4" s="45"/>
      <c r="Y4" s="45"/>
    </row>
    <row r="5" spans="1:26" ht="15" customHeight="1">
      <c r="T5" s="2"/>
      <c r="U5" s="2"/>
      <c r="V5" s="2"/>
      <c r="W5" s="45" t="s">
        <v>11</v>
      </c>
      <c r="X5" s="45"/>
      <c r="Y5" s="45"/>
    </row>
    <row r="6" spans="1:26" ht="3.75" customHeight="1">
      <c r="T6" s="2"/>
      <c r="U6" s="2"/>
      <c r="V6" s="2"/>
      <c r="W6" s="2"/>
      <c r="X6" s="3"/>
      <c r="Y6" s="35"/>
    </row>
    <row r="7" spans="1:26" ht="12.75" customHeight="1">
      <c r="A7" s="46" t="s">
        <v>48</v>
      </c>
      <c r="B7" s="46"/>
      <c r="C7" s="46"/>
      <c r="D7" s="46"/>
      <c r="E7" s="46"/>
      <c r="F7" s="46"/>
      <c r="G7" s="46"/>
      <c r="H7" s="46"/>
      <c r="I7" s="46"/>
      <c r="J7" s="46"/>
      <c r="K7" s="46"/>
      <c r="L7" s="46"/>
      <c r="M7" s="46"/>
      <c r="N7" s="46"/>
      <c r="O7" s="46"/>
      <c r="P7" s="46"/>
      <c r="Q7" s="46"/>
      <c r="R7" s="46"/>
      <c r="S7" s="46"/>
      <c r="T7" s="46"/>
      <c r="U7" s="46"/>
      <c r="V7" s="46"/>
      <c r="W7" s="46"/>
      <c r="X7" s="46"/>
      <c r="Y7" s="46"/>
    </row>
    <row r="8" spans="1:26" ht="12.75" customHeight="1">
      <c r="A8" s="61" t="s">
        <v>45</v>
      </c>
      <c r="B8" s="61"/>
      <c r="C8" s="61"/>
      <c r="D8" s="61"/>
      <c r="E8" s="61"/>
      <c r="F8" s="61"/>
      <c r="G8" s="61"/>
      <c r="H8" s="61"/>
      <c r="I8" s="61"/>
      <c r="J8" s="61"/>
      <c r="K8" s="61"/>
      <c r="L8" s="61"/>
      <c r="M8" s="61"/>
      <c r="N8" s="61"/>
      <c r="O8" s="61"/>
      <c r="P8" s="61"/>
      <c r="Q8" s="61"/>
      <c r="R8" s="61"/>
      <c r="S8" s="61"/>
      <c r="T8" s="61"/>
      <c r="U8" s="61"/>
      <c r="V8" s="61"/>
      <c r="W8" s="61"/>
      <c r="X8" s="61"/>
      <c r="Y8" s="61"/>
    </row>
    <row r="9" spans="1:26" ht="11.25" customHeight="1">
      <c r="B9" s="4"/>
      <c r="C9" s="4"/>
      <c r="D9" s="4"/>
      <c r="E9" s="4"/>
      <c r="F9" s="4"/>
      <c r="G9" s="4"/>
      <c r="H9" s="4"/>
      <c r="I9" s="4"/>
      <c r="J9" s="4"/>
      <c r="K9" s="4"/>
      <c r="L9" s="4"/>
      <c r="M9" s="4"/>
      <c r="N9" s="4"/>
      <c r="O9" s="4"/>
      <c r="P9" s="4"/>
      <c r="Q9" s="4"/>
      <c r="R9" s="4"/>
      <c r="S9" s="4"/>
      <c r="T9" s="4"/>
      <c r="U9" s="4"/>
      <c r="V9" s="4"/>
      <c r="W9" s="4"/>
      <c r="X9" s="4"/>
      <c r="Y9" s="36"/>
    </row>
    <row r="10" spans="1:26" ht="54" customHeight="1">
      <c r="A10" s="44" t="s">
        <v>12</v>
      </c>
      <c r="B10" s="44" t="s">
        <v>13</v>
      </c>
      <c r="C10" s="44"/>
      <c r="D10" s="44"/>
      <c r="E10" s="44"/>
      <c r="F10" s="44"/>
      <c r="G10" s="44"/>
      <c r="H10" s="44" t="s">
        <v>14</v>
      </c>
      <c r="I10" s="44"/>
      <c r="J10" s="44"/>
      <c r="K10" s="44"/>
      <c r="L10" s="44" t="s">
        <v>15</v>
      </c>
      <c r="M10" s="44"/>
      <c r="N10" s="44"/>
      <c r="O10" s="44"/>
      <c r="P10" s="44" t="s">
        <v>16</v>
      </c>
      <c r="Q10" s="44"/>
      <c r="R10" s="44"/>
      <c r="S10" s="44"/>
      <c r="T10" s="44"/>
      <c r="U10" s="44"/>
      <c r="V10" s="44"/>
      <c r="W10" s="44"/>
      <c r="X10" s="44" t="s">
        <v>17</v>
      </c>
      <c r="Y10" s="44" t="s">
        <v>18</v>
      </c>
      <c r="Z10" s="5"/>
    </row>
    <row r="11" spans="1:26" ht="119.25" customHeight="1">
      <c r="A11" s="44"/>
      <c r="B11" s="44" t="s">
        <v>19</v>
      </c>
      <c r="C11" s="44" t="s">
        <v>20</v>
      </c>
      <c r="D11" s="44" t="s">
        <v>21</v>
      </c>
      <c r="E11" s="44" t="s">
        <v>0</v>
      </c>
      <c r="F11" s="44"/>
      <c r="G11" s="44" t="s">
        <v>22</v>
      </c>
      <c r="H11" s="44" t="s">
        <v>23</v>
      </c>
      <c r="I11" s="44" t="s">
        <v>24</v>
      </c>
      <c r="J11" s="44" t="s">
        <v>3</v>
      </c>
      <c r="K11" s="44" t="s">
        <v>4</v>
      </c>
      <c r="L11" s="44" t="s">
        <v>25</v>
      </c>
      <c r="M11" s="44"/>
      <c r="N11" s="44" t="s">
        <v>26</v>
      </c>
      <c r="O11" s="44" t="s">
        <v>27</v>
      </c>
      <c r="P11" s="44" t="s">
        <v>28</v>
      </c>
      <c r="Q11" s="44"/>
      <c r="R11" s="44" t="s">
        <v>29</v>
      </c>
      <c r="S11" s="44"/>
      <c r="T11" s="44" t="s">
        <v>30</v>
      </c>
      <c r="U11" s="44"/>
      <c r="V11" s="44" t="s">
        <v>31</v>
      </c>
      <c r="W11" s="44"/>
      <c r="X11" s="44"/>
      <c r="Y11" s="44"/>
      <c r="Z11" s="5"/>
    </row>
    <row r="12" spans="1:26" ht="28.5" customHeight="1">
      <c r="A12" s="44"/>
      <c r="B12" s="44"/>
      <c r="C12" s="44"/>
      <c r="D12" s="44"/>
      <c r="E12" s="44" t="s">
        <v>1</v>
      </c>
      <c r="F12" s="44" t="s">
        <v>2</v>
      </c>
      <c r="G12" s="44"/>
      <c r="H12" s="44"/>
      <c r="I12" s="44"/>
      <c r="J12" s="44"/>
      <c r="K12" s="44"/>
      <c r="L12" s="44" t="s">
        <v>32</v>
      </c>
      <c r="M12" s="44" t="s">
        <v>33</v>
      </c>
      <c r="N12" s="44"/>
      <c r="O12" s="44"/>
      <c r="P12" s="44" t="s">
        <v>34</v>
      </c>
      <c r="Q12" s="44" t="s">
        <v>35</v>
      </c>
      <c r="R12" s="44" t="s">
        <v>34</v>
      </c>
      <c r="S12" s="44" t="s">
        <v>35</v>
      </c>
      <c r="T12" s="44" t="s">
        <v>36</v>
      </c>
      <c r="U12" s="55" t="s">
        <v>2</v>
      </c>
      <c r="V12" s="44" t="s">
        <v>34</v>
      </c>
      <c r="W12" s="44" t="s">
        <v>37</v>
      </c>
      <c r="X12" s="44"/>
      <c r="Y12" s="44"/>
      <c r="Z12" s="5"/>
    </row>
    <row r="13" spans="1:26" ht="15.75" customHeight="1">
      <c r="A13" s="44"/>
      <c r="B13" s="44"/>
      <c r="C13" s="44"/>
      <c r="D13" s="44"/>
      <c r="E13" s="44"/>
      <c r="F13" s="44"/>
      <c r="G13" s="44"/>
      <c r="H13" s="44"/>
      <c r="I13" s="44"/>
      <c r="J13" s="44"/>
      <c r="K13" s="44"/>
      <c r="L13" s="44"/>
      <c r="M13" s="44"/>
      <c r="N13" s="44"/>
      <c r="O13" s="44"/>
      <c r="P13" s="44"/>
      <c r="Q13" s="44"/>
      <c r="R13" s="44"/>
      <c r="S13" s="44"/>
      <c r="T13" s="44"/>
      <c r="U13" s="55"/>
      <c r="V13" s="44"/>
      <c r="W13" s="44"/>
      <c r="X13" s="44"/>
      <c r="Y13" s="44"/>
      <c r="Z13" s="5"/>
    </row>
    <row r="14" spans="1:26" ht="38.25" customHeight="1">
      <c r="A14" s="41">
        <v>1</v>
      </c>
      <c r="B14" s="41" t="s">
        <v>42</v>
      </c>
      <c r="C14" s="21" t="s">
        <v>49</v>
      </c>
      <c r="D14" s="6" t="s">
        <v>38</v>
      </c>
      <c r="E14" s="6">
        <v>1</v>
      </c>
      <c r="F14" s="6">
        <v>1</v>
      </c>
      <c r="G14" s="16"/>
      <c r="H14" s="23">
        <v>10588.428</v>
      </c>
      <c r="I14" s="24">
        <v>10588.43</v>
      </c>
      <c r="J14" s="6">
        <f>I14-H14</f>
        <v>2.0000000004074536E-3</v>
      </c>
      <c r="K14" s="32"/>
      <c r="L14" s="6">
        <f>I14</f>
        <v>10588.43</v>
      </c>
      <c r="M14" s="6">
        <v>0</v>
      </c>
      <c r="N14" s="6">
        <v>0</v>
      </c>
      <c r="O14" s="6">
        <v>0</v>
      </c>
      <c r="P14" s="7"/>
      <c r="Q14" s="7"/>
      <c r="R14" s="7"/>
      <c r="S14" s="7"/>
      <c r="T14" s="7"/>
      <c r="U14" s="7"/>
      <c r="V14" s="7"/>
      <c r="W14" s="7"/>
      <c r="X14" s="7"/>
      <c r="Y14" s="52" t="s">
        <v>61</v>
      </c>
    </row>
    <row r="15" spans="1:26" ht="114" customHeight="1">
      <c r="A15" s="42"/>
      <c r="B15" s="42"/>
      <c r="C15" s="21" t="s">
        <v>50</v>
      </c>
      <c r="D15" s="6" t="s">
        <v>38</v>
      </c>
      <c r="E15" s="6">
        <v>1</v>
      </c>
      <c r="F15" s="6">
        <v>0</v>
      </c>
      <c r="G15" s="16"/>
      <c r="H15" s="25">
        <v>5625</v>
      </c>
      <c r="I15" s="24">
        <v>0</v>
      </c>
      <c r="J15" s="6">
        <f t="shared" ref="J15:J16" si="0">I15-H15</f>
        <v>-5625</v>
      </c>
      <c r="K15" s="32" t="s">
        <v>60</v>
      </c>
      <c r="L15" s="6">
        <f t="shared" ref="L15:L16" si="1">I15</f>
        <v>0</v>
      </c>
      <c r="M15" s="6">
        <v>0</v>
      </c>
      <c r="N15" s="6">
        <v>0</v>
      </c>
      <c r="O15" s="6">
        <v>0</v>
      </c>
      <c r="P15" s="7"/>
      <c r="Q15" s="7"/>
      <c r="R15" s="7"/>
      <c r="S15" s="7"/>
      <c r="T15" s="7"/>
      <c r="U15" s="7"/>
      <c r="V15" s="7"/>
      <c r="W15" s="7"/>
      <c r="X15" s="7"/>
      <c r="Y15" s="53"/>
    </row>
    <row r="16" spans="1:26" ht="96" customHeight="1">
      <c r="A16" s="42"/>
      <c r="B16" s="42"/>
      <c r="C16" s="22" t="s">
        <v>51</v>
      </c>
      <c r="D16" s="6" t="s">
        <v>6</v>
      </c>
      <c r="E16" s="6">
        <v>1</v>
      </c>
      <c r="F16" s="6">
        <v>1</v>
      </c>
      <c r="G16" s="16"/>
      <c r="H16" s="26">
        <v>7646.2</v>
      </c>
      <c r="I16" s="27">
        <v>7451.81</v>
      </c>
      <c r="J16" s="6">
        <f t="shared" si="0"/>
        <v>-194.38999999999942</v>
      </c>
      <c r="K16" s="32" t="s">
        <v>59</v>
      </c>
      <c r="L16" s="6">
        <f t="shared" si="1"/>
        <v>7451.81</v>
      </c>
      <c r="M16" s="6">
        <v>0</v>
      </c>
      <c r="N16" s="6">
        <v>0</v>
      </c>
      <c r="O16" s="6">
        <v>0</v>
      </c>
      <c r="P16" s="7"/>
      <c r="Q16" s="7"/>
      <c r="R16" s="7"/>
      <c r="S16" s="7"/>
      <c r="T16" s="7"/>
      <c r="U16" s="7"/>
      <c r="V16" s="7"/>
      <c r="W16" s="7"/>
      <c r="X16" s="7"/>
      <c r="Y16" s="53"/>
    </row>
    <row r="17" spans="1:25" s="9" customFormat="1" ht="22.5" customHeight="1">
      <c r="A17" s="43"/>
      <c r="B17" s="43"/>
      <c r="C17" s="8" t="s">
        <v>39</v>
      </c>
      <c r="D17" s="8"/>
      <c r="E17" s="8"/>
      <c r="F17" s="8"/>
      <c r="G17" s="11"/>
      <c r="H17" s="8">
        <f>SUM(H14:H16)</f>
        <v>23859.628000000001</v>
      </c>
      <c r="I17" s="8">
        <f>SUM(I14:I16)</f>
        <v>18040.240000000002</v>
      </c>
      <c r="J17" s="8">
        <f>SUM(J14:J16)</f>
        <v>-5819.387999999999</v>
      </c>
      <c r="K17" s="33"/>
      <c r="L17" s="8">
        <f>SUM(L14:L16)</f>
        <v>18040.240000000002</v>
      </c>
      <c r="M17" s="20">
        <v>0</v>
      </c>
      <c r="N17" s="20">
        <v>0</v>
      </c>
      <c r="O17" s="20">
        <v>0</v>
      </c>
      <c r="P17" s="10"/>
      <c r="Q17" s="10"/>
      <c r="R17" s="10"/>
      <c r="S17" s="10"/>
      <c r="T17" s="10"/>
      <c r="U17" s="10"/>
      <c r="V17" s="10"/>
      <c r="W17" s="10"/>
      <c r="X17" s="10"/>
      <c r="Y17" s="54"/>
    </row>
    <row r="18" spans="1:25" ht="94.5" customHeight="1">
      <c r="A18" s="41">
        <v>2</v>
      </c>
      <c r="B18" s="41" t="s">
        <v>46</v>
      </c>
      <c r="C18" s="29" t="s">
        <v>52</v>
      </c>
      <c r="D18" s="6" t="s">
        <v>38</v>
      </c>
      <c r="E18" s="6">
        <v>1</v>
      </c>
      <c r="F18" s="6">
        <v>1</v>
      </c>
      <c r="G18" s="15"/>
      <c r="H18" s="23">
        <v>23660.714</v>
      </c>
      <c r="I18" s="24">
        <v>23660</v>
      </c>
      <c r="J18" s="6">
        <f t="shared" ref="J18:J19" si="2">I18-H18</f>
        <v>-0.71399999999994179</v>
      </c>
      <c r="K18" s="31"/>
      <c r="L18" s="12">
        <f>I18</f>
        <v>23660</v>
      </c>
      <c r="M18" s="6">
        <v>0</v>
      </c>
      <c r="N18" s="6">
        <v>0</v>
      </c>
      <c r="O18" s="6">
        <v>0</v>
      </c>
      <c r="P18" s="7"/>
      <c r="Q18" s="7"/>
      <c r="R18" s="7"/>
      <c r="S18" s="7"/>
      <c r="T18" s="7"/>
      <c r="U18" s="7"/>
      <c r="V18" s="7"/>
      <c r="W18" s="7"/>
      <c r="X18" s="7"/>
      <c r="Y18" s="57" t="s">
        <v>62</v>
      </c>
    </row>
    <row r="19" spans="1:25" ht="143.25" customHeight="1">
      <c r="A19" s="42"/>
      <c r="B19" s="42"/>
      <c r="C19" s="28" t="s">
        <v>53</v>
      </c>
      <c r="D19" s="20" t="s">
        <v>6</v>
      </c>
      <c r="E19" s="6">
        <v>1</v>
      </c>
      <c r="F19" s="6">
        <v>1</v>
      </c>
      <c r="G19" s="16"/>
      <c r="H19" s="26">
        <v>4884.2860000000001</v>
      </c>
      <c r="I19" s="27">
        <v>4812.4629999999997</v>
      </c>
      <c r="J19" s="6">
        <f t="shared" si="2"/>
        <v>-71.82300000000032</v>
      </c>
      <c r="K19" s="32" t="s">
        <v>59</v>
      </c>
      <c r="L19" s="12">
        <f t="shared" ref="L19" si="3">I19</f>
        <v>4812.4629999999997</v>
      </c>
      <c r="M19" s="6">
        <v>0</v>
      </c>
      <c r="N19" s="6">
        <v>0</v>
      </c>
      <c r="O19" s="6">
        <v>0</v>
      </c>
      <c r="P19" s="7"/>
      <c r="Q19" s="7"/>
      <c r="R19" s="7"/>
      <c r="S19" s="7"/>
      <c r="T19" s="7"/>
      <c r="U19" s="7"/>
      <c r="V19" s="7"/>
      <c r="W19" s="7"/>
      <c r="X19" s="7"/>
      <c r="Y19" s="58"/>
    </row>
    <row r="20" spans="1:25" s="9" customFormat="1" ht="26.25" customHeight="1">
      <c r="A20" s="43"/>
      <c r="B20" s="17"/>
      <c r="C20" s="8" t="s">
        <v>39</v>
      </c>
      <c r="E20" s="8"/>
      <c r="F20" s="8"/>
      <c r="G20" s="16"/>
      <c r="H20" s="8">
        <f>SUM(H18:H19)</f>
        <v>28545</v>
      </c>
      <c r="I20" s="8">
        <f>SUM(I18:I19)</f>
        <v>28472.463</v>
      </c>
      <c r="J20" s="8">
        <f>SUM(J18:J19)</f>
        <v>-72.537000000000262</v>
      </c>
      <c r="K20" s="8"/>
      <c r="L20" s="13">
        <f>SUM(L18:L19)</f>
        <v>28472.463</v>
      </c>
      <c r="M20" s="8">
        <f t="shared" ref="M20:O20" si="4">M18</f>
        <v>0</v>
      </c>
      <c r="N20" s="8">
        <f t="shared" si="4"/>
        <v>0</v>
      </c>
      <c r="O20" s="8">
        <f t="shared" si="4"/>
        <v>0</v>
      </c>
      <c r="P20" s="10"/>
      <c r="Q20" s="10"/>
      <c r="R20" s="10"/>
      <c r="S20" s="10"/>
      <c r="T20" s="10"/>
      <c r="U20" s="10"/>
      <c r="V20" s="10"/>
      <c r="W20" s="10"/>
      <c r="X20" s="10"/>
      <c r="Y20" s="59"/>
    </row>
    <row r="21" spans="1:25" ht="46.5" customHeight="1">
      <c r="A21" s="41">
        <v>3</v>
      </c>
      <c r="B21" s="41" t="s">
        <v>40</v>
      </c>
      <c r="C21" s="30" t="s">
        <v>54</v>
      </c>
      <c r="D21" s="6" t="s">
        <v>38</v>
      </c>
      <c r="E21" s="6">
        <v>1</v>
      </c>
      <c r="F21" s="6">
        <v>1</v>
      </c>
      <c r="G21" s="16"/>
      <c r="H21" s="23">
        <v>10714.286</v>
      </c>
      <c r="I21" s="24">
        <v>10700</v>
      </c>
      <c r="J21" s="6">
        <f t="shared" ref="J21:J29" si="5">I21-H21</f>
        <v>-14.286000000000058</v>
      </c>
      <c r="K21" s="32"/>
      <c r="L21" s="6">
        <f>I21</f>
        <v>10700</v>
      </c>
      <c r="M21" s="6">
        <v>0</v>
      </c>
      <c r="N21" s="6">
        <v>0</v>
      </c>
      <c r="O21" s="6">
        <v>0</v>
      </c>
      <c r="P21" s="7"/>
      <c r="Q21" s="7"/>
      <c r="R21" s="7"/>
      <c r="S21" s="7"/>
      <c r="T21" s="7"/>
      <c r="U21" s="7"/>
      <c r="V21" s="7"/>
      <c r="W21" s="7"/>
      <c r="X21" s="7"/>
      <c r="Y21" s="50" t="s">
        <v>63</v>
      </c>
    </row>
    <row r="22" spans="1:25" ht="60" customHeight="1">
      <c r="A22" s="42"/>
      <c r="B22" s="42"/>
      <c r="C22" s="30" t="s">
        <v>55</v>
      </c>
      <c r="D22" s="6" t="s">
        <v>38</v>
      </c>
      <c r="E22" s="6">
        <v>1</v>
      </c>
      <c r="F22" s="6">
        <v>1</v>
      </c>
      <c r="G22" s="16"/>
      <c r="H22" s="23">
        <v>8203.5709999999999</v>
      </c>
      <c r="I22" s="24">
        <v>7690</v>
      </c>
      <c r="J22" s="6">
        <f t="shared" si="5"/>
        <v>-513.57099999999991</v>
      </c>
      <c r="K22" s="56" t="s">
        <v>57</v>
      </c>
      <c r="L22" s="6">
        <f t="shared" ref="L22:L29" si="6">I22</f>
        <v>7690</v>
      </c>
      <c r="M22" s="6">
        <v>0</v>
      </c>
      <c r="N22" s="6">
        <v>0</v>
      </c>
      <c r="O22" s="6">
        <v>0</v>
      </c>
      <c r="P22" s="7"/>
      <c r="Q22" s="7"/>
      <c r="R22" s="7"/>
      <c r="S22" s="7"/>
      <c r="T22" s="7"/>
      <c r="U22" s="7"/>
      <c r="V22" s="7"/>
      <c r="W22" s="7"/>
      <c r="X22" s="7"/>
      <c r="Y22" s="51"/>
    </row>
    <row r="23" spans="1:25" ht="57" customHeight="1">
      <c r="A23" s="42"/>
      <c r="B23" s="42"/>
      <c r="C23" s="30" t="s">
        <v>64</v>
      </c>
      <c r="D23" s="6" t="s">
        <v>41</v>
      </c>
      <c r="E23" s="6">
        <v>1</v>
      </c>
      <c r="F23" s="6">
        <v>1</v>
      </c>
      <c r="G23" s="16"/>
      <c r="H23" s="23">
        <v>6250</v>
      </c>
      <c r="I23" s="24">
        <v>2579</v>
      </c>
      <c r="J23" s="6">
        <f t="shared" si="5"/>
        <v>-3671</v>
      </c>
      <c r="K23" s="56"/>
      <c r="L23" s="6">
        <f t="shared" si="6"/>
        <v>2579</v>
      </c>
      <c r="M23" s="6">
        <v>0</v>
      </c>
      <c r="N23" s="6">
        <v>0</v>
      </c>
      <c r="O23" s="6">
        <v>0</v>
      </c>
      <c r="P23" s="7"/>
      <c r="Q23" s="7"/>
      <c r="R23" s="7"/>
      <c r="S23" s="7"/>
      <c r="T23" s="7"/>
      <c r="U23" s="7"/>
      <c r="V23" s="7"/>
      <c r="W23" s="7"/>
      <c r="X23" s="7"/>
      <c r="Y23" s="51"/>
    </row>
    <row r="24" spans="1:25" ht="84.75" customHeight="1">
      <c r="A24" s="42"/>
      <c r="B24" s="42"/>
      <c r="C24" s="29" t="s">
        <v>65</v>
      </c>
      <c r="D24" s="6" t="s">
        <v>41</v>
      </c>
      <c r="E24" s="6">
        <v>1</v>
      </c>
      <c r="F24" s="6">
        <v>1</v>
      </c>
      <c r="G24" s="16"/>
      <c r="H24" s="23">
        <v>1562.5</v>
      </c>
      <c r="I24" s="24">
        <v>2240</v>
      </c>
      <c r="J24" s="6">
        <f t="shared" si="5"/>
        <v>677.5</v>
      </c>
      <c r="K24" s="34" t="s">
        <v>58</v>
      </c>
      <c r="L24" s="6">
        <f t="shared" si="6"/>
        <v>2240</v>
      </c>
      <c r="M24" s="6">
        <v>0</v>
      </c>
      <c r="N24" s="6">
        <v>0</v>
      </c>
      <c r="O24" s="6">
        <v>0</v>
      </c>
      <c r="P24" s="7"/>
      <c r="Q24" s="7"/>
      <c r="R24" s="7"/>
      <c r="S24" s="7"/>
      <c r="T24" s="7"/>
      <c r="U24" s="7"/>
      <c r="V24" s="7"/>
      <c r="W24" s="7"/>
      <c r="X24" s="7"/>
      <c r="Y24" s="51"/>
    </row>
    <row r="25" spans="1:25" ht="138.75" customHeight="1">
      <c r="A25" s="42"/>
      <c r="B25" s="60"/>
      <c r="C25" s="30" t="s">
        <v>66</v>
      </c>
      <c r="D25" s="6" t="s">
        <v>41</v>
      </c>
      <c r="E25" s="6">
        <v>1</v>
      </c>
      <c r="F25" s="6">
        <v>1</v>
      </c>
      <c r="G25" s="16"/>
      <c r="H25" s="23">
        <v>2946.4290000000001</v>
      </c>
      <c r="I25" s="24">
        <v>2219.0300000000002</v>
      </c>
      <c r="J25" s="6">
        <f t="shared" si="5"/>
        <v>-727.39899999999989</v>
      </c>
      <c r="K25" s="56" t="s">
        <v>57</v>
      </c>
      <c r="L25" s="6">
        <f t="shared" si="6"/>
        <v>2219.0300000000002</v>
      </c>
      <c r="M25" s="6">
        <v>0</v>
      </c>
      <c r="N25" s="6">
        <v>0</v>
      </c>
      <c r="O25" s="6">
        <v>0</v>
      </c>
      <c r="P25" s="7"/>
      <c r="Q25" s="7"/>
      <c r="R25" s="7"/>
      <c r="S25" s="7"/>
      <c r="T25" s="7"/>
      <c r="U25" s="7"/>
      <c r="V25" s="7"/>
      <c r="W25" s="7"/>
      <c r="X25" s="7"/>
      <c r="Y25" s="51"/>
    </row>
    <row r="26" spans="1:25" ht="55.5" customHeight="1">
      <c r="A26" s="42"/>
      <c r="B26" s="60"/>
      <c r="C26" s="21" t="s">
        <v>67</v>
      </c>
      <c r="D26" s="6" t="s">
        <v>38</v>
      </c>
      <c r="E26" s="6">
        <v>1</v>
      </c>
      <c r="F26" s="6">
        <v>1</v>
      </c>
      <c r="G26" s="16"/>
      <c r="H26" s="23">
        <v>1390.3489999999999</v>
      </c>
      <c r="I26" s="27">
        <v>966.56</v>
      </c>
      <c r="J26" s="6">
        <f t="shared" si="5"/>
        <v>-423.78899999999999</v>
      </c>
      <c r="K26" s="56"/>
      <c r="L26" s="6">
        <f t="shared" si="6"/>
        <v>966.56</v>
      </c>
      <c r="M26" s="6">
        <v>0</v>
      </c>
      <c r="N26" s="6">
        <v>0</v>
      </c>
      <c r="O26" s="6">
        <v>0</v>
      </c>
      <c r="P26" s="7"/>
      <c r="Q26" s="7"/>
      <c r="R26" s="7"/>
      <c r="S26" s="7"/>
      <c r="T26" s="7"/>
      <c r="U26" s="7"/>
      <c r="V26" s="7"/>
      <c r="W26" s="7"/>
      <c r="X26" s="7"/>
      <c r="Y26" s="51"/>
    </row>
    <row r="27" spans="1:25" ht="70.5" customHeight="1">
      <c r="A27" s="42"/>
      <c r="B27" s="60"/>
      <c r="C27" s="21" t="s">
        <v>68</v>
      </c>
      <c r="D27" s="6" t="s">
        <v>38</v>
      </c>
      <c r="E27" s="6">
        <v>1</v>
      </c>
      <c r="F27" s="6">
        <v>1</v>
      </c>
      <c r="G27" s="16"/>
      <c r="H27" s="23">
        <v>168.482</v>
      </c>
      <c r="I27" s="27">
        <v>161.5</v>
      </c>
      <c r="J27" s="6">
        <f t="shared" si="5"/>
        <v>-6.9819999999999993</v>
      </c>
      <c r="K27" s="56"/>
      <c r="L27" s="6">
        <f t="shared" si="6"/>
        <v>161.5</v>
      </c>
      <c r="M27" s="6">
        <v>0</v>
      </c>
      <c r="N27" s="6">
        <v>0</v>
      </c>
      <c r="O27" s="6">
        <v>0</v>
      </c>
      <c r="P27" s="7"/>
      <c r="Q27" s="7"/>
      <c r="R27" s="7"/>
      <c r="S27" s="7"/>
      <c r="T27" s="7"/>
      <c r="U27" s="7"/>
      <c r="V27" s="7"/>
      <c r="W27" s="7"/>
      <c r="X27" s="7"/>
      <c r="Y27" s="51"/>
    </row>
    <row r="28" spans="1:25" ht="84" customHeight="1">
      <c r="A28" s="42"/>
      <c r="B28" s="60"/>
      <c r="C28" s="21" t="s">
        <v>69</v>
      </c>
      <c r="D28" s="6" t="s">
        <v>38</v>
      </c>
      <c r="E28" s="6">
        <v>1</v>
      </c>
      <c r="F28" s="6">
        <v>1</v>
      </c>
      <c r="G28" s="16"/>
      <c r="H28" s="23">
        <v>124.107</v>
      </c>
      <c r="I28" s="24">
        <v>105</v>
      </c>
      <c r="J28" s="6">
        <f t="shared" si="5"/>
        <v>-19.106999999999999</v>
      </c>
      <c r="K28" s="56"/>
      <c r="L28" s="6">
        <f t="shared" si="6"/>
        <v>105</v>
      </c>
      <c r="M28" s="6">
        <v>0</v>
      </c>
      <c r="N28" s="6">
        <v>0</v>
      </c>
      <c r="O28" s="6">
        <v>0</v>
      </c>
      <c r="P28" s="7"/>
      <c r="Q28" s="7"/>
      <c r="R28" s="7"/>
      <c r="S28" s="7"/>
      <c r="T28" s="7"/>
      <c r="U28" s="7"/>
      <c r="V28" s="7"/>
      <c r="W28" s="7"/>
      <c r="X28" s="7"/>
      <c r="Y28" s="51"/>
    </row>
    <row r="29" spans="1:25" ht="42" customHeight="1">
      <c r="A29" s="42"/>
      <c r="B29" s="60"/>
      <c r="C29" s="21" t="s">
        <v>56</v>
      </c>
      <c r="D29" s="6" t="s">
        <v>38</v>
      </c>
      <c r="E29" s="6">
        <v>20</v>
      </c>
      <c r="F29" s="6">
        <v>20</v>
      </c>
      <c r="G29" s="16"/>
      <c r="H29" s="23">
        <v>1089.2860000000001</v>
      </c>
      <c r="I29" s="24">
        <v>920</v>
      </c>
      <c r="J29" s="6">
        <f t="shared" si="5"/>
        <v>-169.28600000000006</v>
      </c>
      <c r="K29" s="56"/>
      <c r="L29" s="6">
        <f t="shared" si="6"/>
        <v>920</v>
      </c>
      <c r="M29" s="6">
        <v>0</v>
      </c>
      <c r="N29" s="6">
        <v>0</v>
      </c>
      <c r="O29" s="6">
        <v>0</v>
      </c>
      <c r="P29" s="7"/>
      <c r="Q29" s="7"/>
      <c r="R29" s="7"/>
      <c r="S29" s="7"/>
      <c r="T29" s="7"/>
      <c r="U29" s="7"/>
      <c r="V29" s="7"/>
      <c r="W29" s="7"/>
      <c r="X29" s="7"/>
      <c r="Y29" s="51"/>
    </row>
    <row r="30" spans="1:25" s="9" customFormat="1" ht="17.25" customHeight="1">
      <c r="A30" s="49"/>
      <c r="B30" s="43"/>
      <c r="C30" s="8" t="s">
        <v>39</v>
      </c>
      <c r="D30" s="8"/>
      <c r="E30" s="8"/>
      <c r="F30" s="8"/>
      <c r="G30" s="16"/>
      <c r="H30" s="14">
        <f>SUM(H21:H29)</f>
        <v>32449.01</v>
      </c>
      <c r="I30" s="8">
        <f>SUM(I21:I29)</f>
        <v>27581.09</v>
      </c>
      <c r="J30" s="8">
        <f t="shared" ref="J30" si="7">I30-H30</f>
        <v>-4867.9199999999983</v>
      </c>
      <c r="K30" s="33"/>
      <c r="L30" s="8">
        <f>SUM(L21:L29)</f>
        <v>27581.09</v>
      </c>
      <c r="M30" s="6">
        <v>0</v>
      </c>
      <c r="N30" s="6">
        <v>0</v>
      </c>
      <c r="O30" s="6">
        <v>0</v>
      </c>
      <c r="P30" s="10"/>
      <c r="Q30" s="10"/>
      <c r="R30" s="10"/>
      <c r="S30" s="10"/>
      <c r="T30" s="10"/>
      <c r="U30" s="10"/>
      <c r="V30" s="10"/>
      <c r="W30" s="10"/>
      <c r="X30" s="10"/>
      <c r="Y30" s="37"/>
    </row>
    <row r="31" spans="1:25" s="9" customFormat="1" ht="38.25" customHeight="1">
      <c r="A31" s="10"/>
      <c r="B31" s="8" t="s">
        <v>43</v>
      </c>
      <c r="C31" s="8"/>
      <c r="D31" s="8"/>
      <c r="E31" s="8"/>
      <c r="F31" s="8"/>
      <c r="G31" s="8"/>
      <c r="H31" s="8">
        <f>H17+H30+H20</f>
        <v>84853.638000000006</v>
      </c>
      <c r="I31" s="13">
        <f>I17+I30+I20</f>
        <v>74093.793000000005</v>
      </c>
      <c r="J31" s="8">
        <f>J17+J30+J20</f>
        <v>-10759.844999999998</v>
      </c>
      <c r="K31" s="8"/>
      <c r="L31" s="13">
        <f>L17+L30+L20</f>
        <v>74093.793000000005</v>
      </c>
      <c r="M31" s="8">
        <f>M17+M30+M20</f>
        <v>0</v>
      </c>
      <c r="N31" s="8">
        <f>N17+N30+N20</f>
        <v>0</v>
      </c>
      <c r="O31" s="8">
        <f>O17+O30+O20</f>
        <v>0</v>
      </c>
      <c r="P31" s="10"/>
      <c r="Q31" s="10"/>
      <c r="R31" s="10"/>
      <c r="S31" s="10"/>
      <c r="T31" s="10"/>
      <c r="U31" s="10"/>
      <c r="V31" s="10"/>
      <c r="W31" s="10"/>
      <c r="X31" s="10"/>
      <c r="Y31" s="38"/>
    </row>
    <row r="34" spans="1:25" s="9" customFormat="1" ht="15">
      <c r="A34" s="19"/>
      <c r="B34" s="19"/>
      <c r="C34" s="19" t="s">
        <v>44</v>
      </c>
      <c r="D34" s="19"/>
      <c r="E34" s="19"/>
      <c r="F34" s="19"/>
      <c r="G34" s="19"/>
      <c r="H34" s="19"/>
      <c r="I34" s="19"/>
      <c r="J34" s="19"/>
      <c r="K34" s="19"/>
      <c r="L34" s="19"/>
      <c r="M34" s="19"/>
      <c r="N34" s="47" t="s">
        <v>5</v>
      </c>
      <c r="O34" s="48"/>
      <c r="P34" s="48"/>
      <c r="Y34" s="39"/>
    </row>
    <row r="40" spans="1:25">
      <c r="B40" s="18" t="s">
        <v>47</v>
      </c>
    </row>
  </sheetData>
  <mergeCells count="54">
    <mergeCell ref="L10:O10"/>
    <mergeCell ref="P10:W10"/>
    <mergeCell ref="X10:X13"/>
    <mergeCell ref="Y10:Y13"/>
    <mergeCell ref="B11:B13"/>
    <mergeCell ref="C11:C13"/>
    <mergeCell ref="R12:R13"/>
    <mergeCell ref="G11:G13"/>
    <mergeCell ref="H11:H13"/>
    <mergeCell ref="I11:I13"/>
    <mergeCell ref="F12:F13"/>
    <mergeCell ref="M12:M13"/>
    <mergeCell ref="W1:Y1"/>
    <mergeCell ref="Y18:Y20"/>
    <mergeCell ref="B21:B30"/>
    <mergeCell ref="T11:U11"/>
    <mergeCell ref="V11:W11"/>
    <mergeCell ref="S12:S13"/>
    <mergeCell ref="K11:K13"/>
    <mergeCell ref="L11:M11"/>
    <mergeCell ref="N11:N13"/>
    <mergeCell ref="O11:O13"/>
    <mergeCell ref="P11:Q11"/>
    <mergeCell ref="R11:S11"/>
    <mergeCell ref="A8:Y8"/>
    <mergeCell ref="A10:A13"/>
    <mergeCell ref="B10:G10"/>
    <mergeCell ref="H10:K10"/>
    <mergeCell ref="N34:P34"/>
    <mergeCell ref="P12:P13"/>
    <mergeCell ref="A21:A30"/>
    <mergeCell ref="B18:B19"/>
    <mergeCell ref="Y21:Y29"/>
    <mergeCell ref="Y14:Y17"/>
    <mergeCell ref="T12:T13"/>
    <mergeCell ref="U12:U13"/>
    <mergeCell ref="V12:V13"/>
    <mergeCell ref="W12:W13"/>
    <mergeCell ref="A18:A20"/>
    <mergeCell ref="E12:E13"/>
    <mergeCell ref="Q12:Q13"/>
    <mergeCell ref="K22:K23"/>
    <mergeCell ref="K25:K29"/>
    <mergeCell ref="A14:A17"/>
    <mergeCell ref="W2:Y2"/>
    <mergeCell ref="W3:Y3"/>
    <mergeCell ref="W4:Y4"/>
    <mergeCell ref="W5:Y5"/>
    <mergeCell ref="A7:Y7"/>
    <mergeCell ref="B14:B17"/>
    <mergeCell ref="D11:D13"/>
    <mergeCell ref="E11:F11"/>
    <mergeCell ref="J11:J13"/>
    <mergeCell ref="L12:L13"/>
  </mergeCells>
  <pageMargins left="0.15748031496062992" right="0.19685039370078741" top="0.62" bottom="0.31496062992125984" header="0.31496062992125984" footer="0.31496062992125984"/>
  <pageSetup paperSize="9" scale="60" orientation="landscape"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ЗА 2017год</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2018-04-27T04:58:57Z</dcterms:modified>
</cp:coreProperties>
</file>