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2018г.11 ай" sheetId="2" r:id="rId1"/>
  </sheets>
  <definedNames>
    <definedName name="_xlnm.Print_Area" localSheetId="0">'2018г.11 ай'!$A$1:$T$72</definedName>
  </definedNames>
  <calcPr calcId="124519" iterate="1"/>
</workbook>
</file>

<file path=xl/calcChain.xml><?xml version="1.0" encoding="utf-8"?>
<calcChain xmlns="http://schemas.openxmlformats.org/spreadsheetml/2006/main">
  <c r="J58" i="2"/>
  <c r="J57"/>
  <c r="J56"/>
  <c r="J54"/>
  <c r="J51"/>
  <c r="J52"/>
  <c r="J53"/>
  <c r="J50"/>
  <c r="J46"/>
  <c r="J47"/>
  <c r="J48"/>
  <c r="J45"/>
  <c r="J42"/>
  <c r="J40"/>
  <c r="J38"/>
  <c r="J39"/>
  <c r="J37"/>
  <c r="J33"/>
  <c r="J34"/>
  <c r="J35"/>
  <c r="J32"/>
  <c r="J25"/>
  <c r="J26"/>
  <c r="J27"/>
  <c r="J28"/>
  <c r="J29"/>
  <c r="J24"/>
  <c r="E30"/>
  <c r="F30"/>
  <c r="F59" s="1"/>
  <c r="G30"/>
  <c r="H30"/>
  <c r="H59" s="1"/>
  <c r="I30"/>
  <c r="J30" s="1"/>
  <c r="D30"/>
  <c r="E58"/>
  <c r="F58"/>
  <c r="G58"/>
  <c r="H58"/>
  <c r="I58"/>
  <c r="D58"/>
  <c r="E54"/>
  <c r="F54"/>
  <c r="G54"/>
  <c r="H54"/>
  <c r="I54"/>
  <c r="D54"/>
  <c r="F43"/>
  <c r="E48"/>
  <c r="F48"/>
  <c r="G48"/>
  <c r="H48"/>
  <c r="I48"/>
  <c r="D48"/>
  <c r="E40"/>
  <c r="F40"/>
  <c r="G40"/>
  <c r="H40"/>
  <c r="I40"/>
  <c r="D40"/>
  <c r="F35"/>
  <c r="E35"/>
  <c r="G35"/>
  <c r="H35"/>
  <c r="I35"/>
  <c r="D35"/>
  <c r="I59" l="1"/>
  <c r="J59" s="1"/>
  <c r="G43"/>
  <c r="E43"/>
  <c r="D43"/>
  <c r="I43"/>
  <c r="J43"/>
  <c r="I27"/>
  <c r="H27"/>
  <c r="I26"/>
  <c r="H26"/>
  <c r="I24"/>
  <c r="H24"/>
  <c r="H43" l="1"/>
  <c r="D59"/>
  <c r="E59"/>
  <c r="G59" l="1"/>
</calcChain>
</file>

<file path=xl/sharedStrings.xml><?xml version="1.0" encoding="utf-8"?>
<sst xmlns="http://schemas.openxmlformats.org/spreadsheetml/2006/main" count="132" uniqueCount="99">
  <si>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</si>
  <si>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</si>
  <si>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</si>
  <si>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</si>
  <si>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 xml:space="preserve">форма    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</si>
  <si>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</si>
  <si>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</si>
  <si>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</si>
  <si>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</si>
  <si>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</si>
  <si>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</si>
  <si>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</si>
  <si>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</si>
  <si>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</si>
  <si>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</si>
  <si>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</si>
  <si>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</si>
  <si>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</si>
  <si>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</si>
  <si>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</si>
  <si>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Каратальский ПУ</t>
  </si>
  <si>
    <t>Панфиловский ПУ</t>
  </si>
  <si>
    <t>2.1.</t>
  </si>
  <si>
    <t>2.2.</t>
  </si>
  <si>
    <t>2.3.</t>
  </si>
  <si>
    <t>3.1.</t>
  </si>
  <si>
    <t>4.1.</t>
  </si>
  <si>
    <t>Алакольский ПУ</t>
  </si>
  <si>
    <t>5.1.</t>
  </si>
  <si>
    <t>5.2.</t>
  </si>
  <si>
    <t>5.3.</t>
  </si>
  <si>
    <t>Аксуский ПУ</t>
  </si>
  <si>
    <t>6.1.</t>
  </si>
  <si>
    <t>6.2.</t>
  </si>
  <si>
    <t>Коксуский ПУ</t>
  </si>
  <si>
    <t>шт</t>
  </si>
  <si>
    <t>Главный бухгалтер</t>
  </si>
  <si>
    <t>Начальник отдела планирования и тарифообразования</t>
  </si>
  <si>
    <t>Жумабекова Ж.Т.</t>
  </si>
  <si>
    <t>Мадимова Д.С.</t>
  </si>
  <si>
    <t>    (наименование субъекта естественной монополии, вид деятельности,)</t>
  </si>
  <si>
    <t>Итого по Панфиловскому ПУ</t>
  </si>
  <si>
    <t>Итого по Каратальскому ПУ</t>
  </si>
  <si>
    <t>Итого по Аксускому ПУ</t>
  </si>
  <si>
    <t>Итого по Коксускому ПУ</t>
  </si>
  <si>
    <t>Итого по Алакольскому ПУ</t>
  </si>
  <si>
    <t>Итого по Алматинскому филиалу РГП "Казводхоз"</t>
  </si>
  <si>
    <t>6.3.</t>
  </si>
  <si>
    <t>7.1.</t>
  </si>
  <si>
    <t>7.2.</t>
  </si>
  <si>
    <t>Итого по МК Акешки</t>
  </si>
  <si>
    <t>Разработка проектно-сметной документации (ПСД) по РП "Капитальный ремонт на МК Аяк-Кунчан"</t>
  </si>
  <si>
    <t>Фронтальный погрузчик XCMG Модель LW 500FN 2017г.</t>
  </si>
  <si>
    <t>1.2.</t>
  </si>
  <si>
    <t>1.3.</t>
  </si>
  <si>
    <t>1.4.</t>
  </si>
  <si>
    <t>1.5.</t>
  </si>
  <si>
    <t>           Информация субъекта естественной монополии</t>
  </si>
  <si>
    <r>
      <t>о ходе</t>
    </r>
    <r>
      <rPr>
        <b/>
        <sz val="10"/>
        <color rgb="FF000000"/>
        <rFont val="Times New Roman"/>
        <family val="1"/>
        <charset val="204"/>
      </rPr>
      <t xml:space="preserve"> исполнения  инвестиционной программы</t>
    </r>
  </si>
  <si>
    <r>
      <t>    </t>
    </r>
    <r>
      <rPr>
        <b/>
        <sz val="10"/>
        <color rgb="FF000000"/>
        <rFont val="Times New Roman"/>
        <family val="1"/>
        <charset val="204"/>
      </rPr>
      <t>(проекта)/об исполнении инвестиционной программы (проекта)*</t>
    </r>
  </si>
  <si>
    <t>Алматинский филиал РГП "Казводхоз" КВР  МСХ РК, подача воды по каналам</t>
  </si>
  <si>
    <t xml:space="preserve">Республиканское государственное учреждение "Департамент комитета по регулированию естественных монополий и защите </t>
  </si>
  <si>
    <t>     (кем утвержден(а) программа (проект) (дата, номер приказа))</t>
  </si>
  <si>
    <t xml:space="preserve">  Приложение 4             </t>
  </si>
  <si>
    <t xml:space="preserve"> </t>
  </si>
  <si>
    <t xml:space="preserve">Капитальный ремонт МК Тюремный, МК Ушарал, МК Личуровский </t>
  </si>
  <si>
    <t>услуга</t>
  </si>
  <si>
    <t>Экскаватор ЭП-Ф-П-01 Беларусь 92П</t>
  </si>
  <si>
    <t>ЧТЗ Бульдозер Б10М</t>
  </si>
  <si>
    <t>Chevrolet Niva внедорожник (автомашина методом накопления приобретение в 2019 году)</t>
  </si>
  <si>
    <t>шт.</t>
  </si>
  <si>
    <t xml:space="preserve">Капитальный ремонт </t>
  </si>
  <si>
    <t>Принтер Laser printer GhLj P2035 F4 1200</t>
  </si>
  <si>
    <t>МК Алмалы,МК Ащыбулак</t>
  </si>
  <si>
    <t>Итого по МК Алмалы,МК Ащыбулак</t>
  </si>
  <si>
    <t>Портативный бензиновый генератор "Huter". Номенальная мощность :5кВ, напряжение: 220 В</t>
  </si>
  <si>
    <t>МК Акешки</t>
  </si>
  <si>
    <t>Сварочный аппарат ZX7-400F полуавтомат</t>
  </si>
  <si>
    <t xml:space="preserve">Ремонтно-восстановительные работы </t>
  </si>
  <si>
    <t>Самосвал HOWO (Хово) грузоподъемность 25т</t>
  </si>
  <si>
    <t>Бульдозер PENG PU PDI165Y-2</t>
  </si>
  <si>
    <t>Ремонтно-восстановительные работы</t>
  </si>
  <si>
    <t>LADA 2131</t>
  </si>
  <si>
    <t>Мотоцикл SHOKEL SHW 125 3A</t>
  </si>
  <si>
    <t>Микровертушка ГМЦМ-1 гидрометрическая</t>
  </si>
  <si>
    <t>Капитальный ремонт ГТС РК Межевой 8,1км</t>
  </si>
  <si>
    <t>тел.:8(7282) 30-92-34</t>
  </si>
  <si>
    <t>конкуренции Министерства национальной экономики Республики Казахстан по Алматинской области" №32-ОД  от 19.02.2018г, №29-ОД от 19.02.2018г., №114-ОД от 27.04.2017г., №113-ОД от 27.04.2018г., №31-ОД от 13.11.2014г., №213-ОД от 08.08.2016г.</t>
  </si>
  <si>
    <t>И.о. директора</t>
  </si>
  <si>
    <r>
      <rPr>
        <b/>
        <sz val="10"/>
        <color rgb="FF000000"/>
        <rFont val="Times New Roman"/>
        <family val="1"/>
        <charset val="204"/>
      </rPr>
      <t>за 11 месяцев 2018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года</t>
    </r>
  </si>
  <si>
    <t>6.4.</t>
  </si>
  <si>
    <t>Компьютер</t>
  </si>
  <si>
    <t>Сварочный аппарат</t>
  </si>
  <si>
    <t>Лодка надувная</t>
  </si>
  <si>
    <t>1.6.</t>
  </si>
  <si>
    <t>Капитальный ремонт на МК Аяк-Кунчан</t>
  </si>
  <si>
    <t>объект</t>
  </si>
  <si>
    <t>исп.: Тореханова А.</t>
  </si>
  <si>
    <t>Кулембаев К.А.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</si>
</sst>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wrapText="1"/>
    </xf>
    <xf numFmtId="4" fontId="0" fillId="3" borderId="6" xfId="0" applyNumberFormat="1" applyFill="1" applyBorder="1"/>
    <xf numFmtId="0" fontId="0" fillId="3" borderId="6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topLeftCell="A19" zoomScale="60" workbookViewId="0">
      <selection activeCell="G30" sqref="G30"/>
    </sheetView>
  </sheetViews>
  <sheetFormatPr defaultRowHeight="15"/>
  <cols>
    <col min="1" max="1" width="7.28515625" customWidth="1"/>
    <col min="2" max="2" width="27.7109375" customWidth="1"/>
    <col min="3" max="3" width="11" customWidth="1"/>
    <col min="5" max="5" width="10.5703125" customWidth="1"/>
    <col min="6" max="6" width="11.5703125" customWidth="1"/>
    <col min="7" max="7" width="11.42578125" customWidth="1"/>
    <col min="8" max="8" width="10.5703125" customWidth="1"/>
    <col min="9" max="9" width="10.85546875" customWidth="1"/>
    <col min="10" max="10" width="13.42578125" customWidth="1"/>
    <col min="11" max="11" width="22.7109375" customWidth="1"/>
  </cols>
  <sheetData>
    <row r="1" spans="1: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6" t="s">
        <v>63</v>
      </c>
      <c r="T1" s="56"/>
    </row>
    <row r="2" spans="1: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6" t="s">
        <v>0</v>
      </c>
      <c r="T2" s="56"/>
    </row>
    <row r="3" spans="1: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6" t="s">
        <v>1</v>
      </c>
    </row>
    <row r="4" spans="1:21">
      <c r="B4" s="1"/>
      <c r="C4" s="1" t="s">
        <v>64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6" t="s">
        <v>2</v>
      </c>
      <c r="T4" s="56"/>
    </row>
    <row r="5" spans="1:2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6" t="s">
        <v>3</v>
      </c>
      <c r="T5" s="56"/>
    </row>
    <row r="6" spans="1:21">
      <c r="B6" s="1"/>
      <c r="C6" s="1"/>
      <c r="D6" s="1" t="s">
        <v>64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6" t="s">
        <v>4</v>
      </c>
      <c r="T6" s="56"/>
    </row>
    <row r="7" spans="1:2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6"/>
    </row>
    <row r="8" spans="1:2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6"/>
    </row>
    <row r="9" spans="1:21">
      <c r="A9" s="107" t="s">
        <v>57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61"/>
      <c r="U9" s="1"/>
    </row>
    <row r="10" spans="1:21">
      <c r="A10" s="106" t="s">
        <v>58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59"/>
      <c r="U10" s="1"/>
    </row>
    <row r="11" spans="1:21">
      <c r="A11" s="106" t="s">
        <v>59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59"/>
      <c r="U11" s="1"/>
    </row>
    <row r="12" spans="1:21">
      <c r="A12" s="106" t="s">
        <v>89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59"/>
      <c r="U12" s="1"/>
    </row>
    <row r="13" spans="1:21">
      <c r="A13" s="108" t="s">
        <v>60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62"/>
      <c r="U13" s="1"/>
    </row>
    <row r="14" spans="1:21">
      <c r="A14" s="106" t="s">
        <v>40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59"/>
      <c r="U14" s="1"/>
    </row>
    <row r="15" spans="1:21">
      <c r="A15" s="106" t="s">
        <v>61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59"/>
      <c r="U15" s="1"/>
    </row>
    <row r="16" spans="1:21">
      <c r="A16" s="106" t="s">
        <v>87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80"/>
      <c r="U16" s="80"/>
    </row>
    <row r="17" spans="1:21">
      <c r="A17" s="92" t="s">
        <v>62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60"/>
      <c r="U17" s="1"/>
    </row>
    <row r="18" spans="1:21">
      <c r="B18" s="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92"/>
      <c r="U18" s="1"/>
    </row>
    <row r="19" spans="1:21">
      <c r="A19" s="96" t="s">
        <v>5</v>
      </c>
      <c r="B19" s="99" t="s">
        <v>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92"/>
    </row>
    <row r="20" spans="1:21" ht="72" customHeight="1">
      <c r="A20" s="97"/>
      <c r="B20" s="96" t="s">
        <v>7</v>
      </c>
      <c r="C20" s="96" t="s">
        <v>8</v>
      </c>
      <c r="D20" s="99" t="s">
        <v>9</v>
      </c>
      <c r="E20" s="101"/>
      <c r="F20" s="99" t="s">
        <v>10</v>
      </c>
      <c r="G20" s="101"/>
      <c r="H20" s="99" t="s">
        <v>11</v>
      </c>
      <c r="I20" s="100"/>
      <c r="J20" s="100"/>
      <c r="K20" s="101"/>
      <c r="L20" s="99" t="s">
        <v>12</v>
      </c>
      <c r="M20" s="100"/>
      <c r="N20" s="100"/>
      <c r="O20" s="101"/>
      <c r="P20" s="99" t="s">
        <v>13</v>
      </c>
      <c r="Q20" s="101"/>
      <c r="R20" s="99" t="s">
        <v>14</v>
      </c>
      <c r="S20" s="101"/>
    </row>
    <row r="21" spans="1:21" ht="82.5" customHeight="1">
      <c r="A21" s="98"/>
      <c r="B21" s="98"/>
      <c r="C21" s="98"/>
      <c r="D21" s="22" t="s">
        <v>15</v>
      </c>
      <c r="E21" s="22" t="s">
        <v>16</v>
      </c>
      <c r="F21" s="53" t="s">
        <v>15</v>
      </c>
      <c r="G21" s="53" t="s">
        <v>16</v>
      </c>
      <c r="H21" s="53" t="s">
        <v>15</v>
      </c>
      <c r="I21" s="53" t="s">
        <v>16</v>
      </c>
      <c r="J21" s="53" t="s">
        <v>17</v>
      </c>
      <c r="K21" s="53" t="s">
        <v>18</v>
      </c>
      <c r="L21" s="53" t="s">
        <v>15</v>
      </c>
      <c r="M21" s="53" t="s">
        <v>16</v>
      </c>
      <c r="N21" s="53" t="s">
        <v>17</v>
      </c>
      <c r="O21" s="53" t="s">
        <v>18</v>
      </c>
      <c r="P21" s="53" t="s">
        <v>15</v>
      </c>
      <c r="Q21" s="53" t="s">
        <v>16</v>
      </c>
      <c r="R21" s="53" t="s">
        <v>15</v>
      </c>
      <c r="S21" s="53" t="s">
        <v>16</v>
      </c>
    </row>
    <row r="22" spans="1:21">
      <c r="A22" s="53">
        <v>1</v>
      </c>
      <c r="B22" s="53">
        <v>2</v>
      </c>
      <c r="C22" s="53">
        <v>3</v>
      </c>
      <c r="D22" s="22">
        <v>4</v>
      </c>
      <c r="E22" s="22">
        <v>5</v>
      </c>
      <c r="F22" s="53">
        <v>6</v>
      </c>
      <c r="G22" s="53">
        <v>7</v>
      </c>
      <c r="H22" s="53">
        <v>8</v>
      </c>
      <c r="I22" s="53">
        <v>9</v>
      </c>
      <c r="J22" s="53">
        <v>10</v>
      </c>
      <c r="K22" s="33">
        <v>11</v>
      </c>
      <c r="L22" s="53">
        <v>12</v>
      </c>
      <c r="M22" s="53">
        <v>13</v>
      </c>
      <c r="N22" s="53">
        <v>14</v>
      </c>
      <c r="O22" s="53">
        <v>15</v>
      </c>
      <c r="P22" s="53">
        <v>16</v>
      </c>
      <c r="Q22" s="53">
        <v>17</v>
      </c>
      <c r="R22" s="53">
        <v>18</v>
      </c>
      <c r="S22" s="53">
        <v>19</v>
      </c>
    </row>
    <row r="23" spans="1:21">
      <c r="A23" s="8">
        <v>1</v>
      </c>
      <c r="B23" s="102" t="s">
        <v>21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</row>
    <row r="24" spans="1:21" ht="76.5" customHeight="1">
      <c r="A24" s="9" t="s">
        <v>19</v>
      </c>
      <c r="B24" s="44" t="s">
        <v>51</v>
      </c>
      <c r="C24" s="45" t="s">
        <v>66</v>
      </c>
      <c r="D24" s="46">
        <v>1</v>
      </c>
      <c r="E24" s="46">
        <v>1</v>
      </c>
      <c r="F24" s="47">
        <v>2615.84</v>
      </c>
      <c r="G24" s="48">
        <v>998.4</v>
      </c>
      <c r="H24" s="48">
        <f>F24</f>
        <v>2615.84</v>
      </c>
      <c r="I24" s="48">
        <f>G24</f>
        <v>998.4</v>
      </c>
      <c r="J24" s="48">
        <f>H24-I24</f>
        <v>1617.44</v>
      </c>
      <c r="K24" s="57"/>
      <c r="L24" s="2"/>
      <c r="M24" s="2"/>
      <c r="N24" s="2"/>
      <c r="O24" s="2"/>
      <c r="P24" s="2"/>
      <c r="Q24" s="2"/>
      <c r="R24" s="2"/>
      <c r="S24" s="2"/>
    </row>
    <row r="25" spans="1:21" ht="49.5" customHeight="1">
      <c r="A25" s="9" t="s">
        <v>53</v>
      </c>
      <c r="B25" s="44" t="s">
        <v>65</v>
      </c>
      <c r="C25" s="45" t="s">
        <v>66</v>
      </c>
      <c r="D25" s="46">
        <v>1</v>
      </c>
      <c r="E25" s="46"/>
      <c r="F25" s="47">
        <v>9834.69</v>
      </c>
      <c r="G25" s="48"/>
      <c r="H25" s="48">
        <v>9834.69</v>
      </c>
      <c r="I25" s="48"/>
      <c r="J25" s="48">
        <f t="shared" ref="J25:J30" si="0">H25-I25</f>
        <v>9834.69</v>
      </c>
      <c r="K25" s="14"/>
      <c r="L25" s="2"/>
      <c r="M25" s="2"/>
      <c r="N25" s="2"/>
      <c r="O25" s="2"/>
      <c r="P25" s="2"/>
      <c r="Q25" s="2"/>
      <c r="R25" s="2"/>
      <c r="S25" s="2"/>
    </row>
    <row r="26" spans="1:21" ht="45">
      <c r="A26" s="9" t="s">
        <v>54</v>
      </c>
      <c r="B26" s="10" t="s">
        <v>52</v>
      </c>
      <c r="C26" s="14" t="s">
        <v>70</v>
      </c>
      <c r="D26" s="27">
        <v>1</v>
      </c>
      <c r="E26" s="23"/>
      <c r="F26" s="11">
        <v>14218.75</v>
      </c>
      <c r="G26" s="3">
        <v>14744.2</v>
      </c>
      <c r="H26" s="3">
        <f t="shared" ref="H26:I27" si="1">F26</f>
        <v>14218.75</v>
      </c>
      <c r="I26" s="3">
        <f t="shared" si="1"/>
        <v>14744.2</v>
      </c>
      <c r="J26" s="48">
        <f t="shared" si="0"/>
        <v>-525.45000000000073</v>
      </c>
      <c r="K26" s="34"/>
      <c r="L26" s="2"/>
      <c r="M26" s="2"/>
      <c r="N26" s="2"/>
      <c r="O26" s="2"/>
      <c r="P26" s="2"/>
      <c r="Q26" s="2"/>
      <c r="R26" s="2"/>
      <c r="S26" s="2"/>
    </row>
    <row r="27" spans="1:21" ht="45" customHeight="1">
      <c r="A27" s="9" t="s">
        <v>55</v>
      </c>
      <c r="B27" s="10" t="s">
        <v>67</v>
      </c>
      <c r="C27" s="14" t="s">
        <v>70</v>
      </c>
      <c r="D27" s="27">
        <v>1</v>
      </c>
      <c r="E27" s="23"/>
      <c r="F27" s="11">
        <v>7767.43</v>
      </c>
      <c r="G27" s="3">
        <v>12640</v>
      </c>
      <c r="H27" s="3">
        <f t="shared" si="1"/>
        <v>7767.43</v>
      </c>
      <c r="I27" s="3">
        <f t="shared" si="1"/>
        <v>12640</v>
      </c>
      <c r="J27" s="48">
        <f t="shared" si="0"/>
        <v>-4872.57</v>
      </c>
      <c r="K27" s="34"/>
      <c r="L27" s="2"/>
      <c r="M27" s="2"/>
      <c r="N27" s="2"/>
      <c r="O27" s="2"/>
      <c r="P27" s="2"/>
      <c r="Q27" s="2"/>
      <c r="R27" s="2"/>
      <c r="S27" s="2"/>
    </row>
    <row r="28" spans="1:21" ht="45" customHeight="1">
      <c r="A28" s="9" t="s">
        <v>56</v>
      </c>
      <c r="B28" s="10" t="s">
        <v>68</v>
      </c>
      <c r="C28" s="14" t="s">
        <v>70</v>
      </c>
      <c r="D28" s="27">
        <v>1</v>
      </c>
      <c r="E28" s="23"/>
      <c r="F28" s="11">
        <v>21165.31</v>
      </c>
      <c r="G28" s="3"/>
      <c r="H28" s="3">
        <v>21165.31</v>
      </c>
      <c r="I28" s="3"/>
      <c r="J28" s="48">
        <f t="shared" si="0"/>
        <v>21165.31</v>
      </c>
      <c r="K28" s="57"/>
      <c r="L28" s="2"/>
      <c r="M28" s="2"/>
      <c r="N28" s="2"/>
      <c r="O28" s="2"/>
      <c r="P28" s="2"/>
      <c r="Q28" s="2"/>
      <c r="R28" s="2"/>
      <c r="S28" s="2"/>
    </row>
    <row r="29" spans="1:21" ht="45" customHeight="1">
      <c r="A29" s="9" t="s">
        <v>94</v>
      </c>
      <c r="B29" s="10" t="s">
        <v>95</v>
      </c>
      <c r="C29" s="14" t="s">
        <v>96</v>
      </c>
      <c r="D29" s="27"/>
      <c r="E29" s="23">
        <v>1</v>
      </c>
      <c r="F29" s="11"/>
      <c r="G29" s="90">
        <v>14200</v>
      </c>
      <c r="H29" s="3"/>
      <c r="I29" s="90">
        <v>14200</v>
      </c>
      <c r="J29" s="48">
        <f t="shared" si="0"/>
        <v>-14200</v>
      </c>
      <c r="K29" s="57"/>
      <c r="L29" s="2"/>
      <c r="M29" s="2"/>
      <c r="N29" s="2"/>
      <c r="O29" s="2"/>
      <c r="P29" s="2"/>
      <c r="Q29" s="2"/>
      <c r="R29" s="2"/>
      <c r="S29" s="2"/>
    </row>
    <row r="30" spans="1:21" ht="28.5">
      <c r="A30" s="8"/>
      <c r="B30" s="6" t="s">
        <v>41</v>
      </c>
      <c r="C30" s="14" t="s">
        <v>70</v>
      </c>
      <c r="D30" s="28">
        <f>SUM(D24:D29)</f>
        <v>5</v>
      </c>
      <c r="E30" s="28">
        <f t="shared" ref="E30:I30" si="2">SUM(E24:E29)</f>
        <v>2</v>
      </c>
      <c r="F30" s="7">
        <f t="shared" si="2"/>
        <v>55602.020000000004</v>
      </c>
      <c r="G30" s="7">
        <f t="shared" si="2"/>
        <v>42582.6</v>
      </c>
      <c r="H30" s="7">
        <f t="shared" si="2"/>
        <v>55602.020000000004</v>
      </c>
      <c r="I30" s="7">
        <f t="shared" si="2"/>
        <v>42582.6</v>
      </c>
      <c r="J30" s="85">
        <f t="shared" si="0"/>
        <v>13019.420000000006</v>
      </c>
      <c r="K30" s="34"/>
      <c r="L30" s="2"/>
      <c r="M30" s="2"/>
      <c r="N30" s="2"/>
      <c r="O30" s="2"/>
      <c r="P30" s="2"/>
      <c r="Q30" s="2"/>
      <c r="R30" s="2"/>
      <c r="S30" s="2"/>
    </row>
    <row r="31" spans="1:21">
      <c r="A31" s="53">
        <v>2</v>
      </c>
      <c r="B31" s="93" t="s">
        <v>20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</row>
    <row r="32" spans="1:21" ht="64.5" customHeight="1">
      <c r="A32" s="43" t="s">
        <v>22</v>
      </c>
      <c r="B32" s="63" t="s">
        <v>69</v>
      </c>
      <c r="C32" s="65" t="s">
        <v>70</v>
      </c>
      <c r="D32" s="65">
        <v>1</v>
      </c>
      <c r="E32" s="64"/>
      <c r="F32" s="67">
        <v>2304.0100000000002</v>
      </c>
      <c r="G32" s="45"/>
      <c r="H32" s="67">
        <v>2304.0100000000002</v>
      </c>
      <c r="I32" s="48"/>
      <c r="J32" s="48">
        <f>H32-I32</f>
        <v>2304.0100000000002</v>
      </c>
      <c r="K32" s="48"/>
      <c r="L32" s="50"/>
      <c r="M32" s="50"/>
      <c r="N32" s="50"/>
      <c r="O32" s="50"/>
      <c r="P32" s="50"/>
      <c r="Q32" s="50"/>
      <c r="R32" s="50"/>
      <c r="S32" s="50"/>
    </row>
    <row r="33" spans="1:19">
      <c r="A33" s="12" t="s">
        <v>23</v>
      </c>
      <c r="B33" s="63" t="s">
        <v>71</v>
      </c>
      <c r="C33" s="65" t="s">
        <v>66</v>
      </c>
      <c r="D33" s="65">
        <v>1</v>
      </c>
      <c r="E33" s="64"/>
      <c r="F33" s="67">
        <v>5021.7</v>
      </c>
      <c r="G33" s="45"/>
      <c r="H33" s="67">
        <v>5021.7</v>
      </c>
      <c r="I33" s="3"/>
      <c r="J33" s="48">
        <f t="shared" ref="J33:J35" si="3">H33-I33</f>
        <v>5021.7</v>
      </c>
      <c r="K33" s="34"/>
      <c r="L33" s="2"/>
      <c r="M33" s="2"/>
      <c r="N33" s="2"/>
      <c r="O33" s="2"/>
      <c r="P33" s="2"/>
      <c r="Q33" s="2"/>
      <c r="R33" s="2"/>
      <c r="S33" s="2"/>
    </row>
    <row r="34" spans="1:19" ht="36" customHeight="1">
      <c r="A34" s="38" t="s">
        <v>24</v>
      </c>
      <c r="B34" s="63" t="s">
        <v>72</v>
      </c>
      <c r="C34" s="65" t="s">
        <v>70</v>
      </c>
      <c r="D34" s="65">
        <v>1</v>
      </c>
      <c r="E34" s="64"/>
      <c r="F34" s="67">
        <v>43.74</v>
      </c>
      <c r="G34" s="40"/>
      <c r="H34" s="67">
        <v>43.74</v>
      </c>
      <c r="I34" s="41"/>
      <c r="J34" s="48">
        <f t="shared" si="3"/>
        <v>43.74</v>
      </c>
      <c r="K34" s="42"/>
      <c r="L34" s="39"/>
      <c r="M34" s="39"/>
      <c r="N34" s="39"/>
      <c r="O34" s="39"/>
      <c r="P34" s="39"/>
      <c r="Q34" s="39"/>
      <c r="R34" s="39"/>
      <c r="S34" s="39"/>
    </row>
    <row r="35" spans="1:19" ht="30.75" customHeight="1">
      <c r="A35" s="12"/>
      <c r="B35" s="6" t="s">
        <v>42</v>
      </c>
      <c r="C35" s="7"/>
      <c r="D35" s="29">
        <f>SUM(D32:D34)</f>
        <v>3</v>
      </c>
      <c r="E35" s="29">
        <f t="shared" ref="E35:I35" si="4">SUM(E32:E34)</f>
        <v>0</v>
      </c>
      <c r="F35" s="70">
        <f>SUM(F32:F34)</f>
        <v>7369.45</v>
      </c>
      <c r="G35" s="70">
        <f t="shared" si="4"/>
        <v>0</v>
      </c>
      <c r="H35" s="70">
        <f t="shared" si="4"/>
        <v>7369.45</v>
      </c>
      <c r="I35" s="70">
        <f t="shared" si="4"/>
        <v>0</v>
      </c>
      <c r="J35" s="85">
        <f t="shared" si="3"/>
        <v>7369.45</v>
      </c>
      <c r="K35" s="34"/>
      <c r="L35" s="2"/>
      <c r="M35" s="2"/>
      <c r="N35" s="2"/>
      <c r="O35" s="2"/>
      <c r="P35" s="2"/>
      <c r="Q35" s="2"/>
      <c r="R35" s="2"/>
      <c r="S35" s="2"/>
    </row>
    <row r="36" spans="1:19">
      <c r="A36" s="53">
        <v>3</v>
      </c>
      <c r="B36" s="93" t="s">
        <v>73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</row>
    <row r="37" spans="1:19" ht="57" customHeight="1">
      <c r="A37" s="43" t="s">
        <v>25</v>
      </c>
      <c r="B37" s="68" t="s">
        <v>75</v>
      </c>
      <c r="C37" s="65" t="s">
        <v>70</v>
      </c>
      <c r="D37" s="65">
        <v>1</v>
      </c>
      <c r="E37" s="69"/>
      <c r="F37" s="69">
        <v>199.6</v>
      </c>
      <c r="G37" s="48"/>
      <c r="H37" s="48">
        <v>199.6</v>
      </c>
      <c r="I37" s="45"/>
      <c r="J37" s="58">
        <f>H37-I37</f>
        <v>199.6</v>
      </c>
      <c r="K37" s="49"/>
      <c r="L37" s="50"/>
      <c r="M37" s="50"/>
      <c r="N37" s="50"/>
      <c r="O37" s="50"/>
      <c r="P37" s="50"/>
      <c r="Q37" s="50"/>
      <c r="R37" s="50"/>
      <c r="S37" s="50"/>
    </row>
    <row r="38" spans="1:19" ht="24.75" customHeight="1">
      <c r="A38" s="43"/>
      <c r="B38" s="4" t="s">
        <v>92</v>
      </c>
      <c r="C38" s="65" t="s">
        <v>70</v>
      </c>
      <c r="D38" s="65"/>
      <c r="E38" s="88">
        <v>1</v>
      </c>
      <c r="F38" s="69"/>
      <c r="G38" s="89">
        <v>29</v>
      </c>
      <c r="H38" s="48"/>
      <c r="I38" s="89">
        <v>29</v>
      </c>
      <c r="J38" s="58">
        <f t="shared" ref="J38:J40" si="5">H38-I38</f>
        <v>-29</v>
      </c>
      <c r="K38" s="49"/>
      <c r="L38" s="50"/>
      <c r="M38" s="50"/>
      <c r="N38" s="50"/>
      <c r="O38" s="50"/>
      <c r="P38" s="50"/>
      <c r="Q38" s="50"/>
      <c r="R38" s="50"/>
      <c r="S38" s="50"/>
    </row>
    <row r="39" spans="1:19" ht="24.75" customHeight="1">
      <c r="A39" s="43"/>
      <c r="B39" s="4" t="s">
        <v>93</v>
      </c>
      <c r="C39" s="65" t="s">
        <v>70</v>
      </c>
      <c r="D39" s="65"/>
      <c r="E39" s="88">
        <v>1</v>
      </c>
      <c r="F39" s="69"/>
      <c r="G39" s="89">
        <v>67.89</v>
      </c>
      <c r="H39" s="48"/>
      <c r="I39" s="89">
        <v>67.89</v>
      </c>
      <c r="J39" s="58">
        <f t="shared" si="5"/>
        <v>-67.89</v>
      </c>
      <c r="K39" s="49"/>
      <c r="L39" s="50"/>
      <c r="M39" s="50"/>
      <c r="N39" s="50"/>
      <c r="O39" s="50"/>
      <c r="P39" s="50"/>
      <c r="Q39" s="50"/>
      <c r="R39" s="50"/>
      <c r="S39" s="50"/>
    </row>
    <row r="40" spans="1:19" ht="30" customHeight="1">
      <c r="A40" s="12"/>
      <c r="B40" s="74" t="s">
        <v>74</v>
      </c>
      <c r="C40" s="7" t="s">
        <v>35</v>
      </c>
      <c r="D40" s="29">
        <f>SUM(D37:D39)</f>
        <v>1</v>
      </c>
      <c r="E40" s="29">
        <f t="shared" ref="E40:I40" si="6">SUM(E37:E39)</f>
        <v>2</v>
      </c>
      <c r="F40" s="70">
        <f t="shared" si="6"/>
        <v>199.6</v>
      </c>
      <c r="G40" s="70">
        <f t="shared" si="6"/>
        <v>96.89</v>
      </c>
      <c r="H40" s="70">
        <f t="shared" si="6"/>
        <v>199.6</v>
      </c>
      <c r="I40" s="70">
        <f t="shared" si="6"/>
        <v>96.89</v>
      </c>
      <c r="J40" s="91">
        <f t="shared" si="5"/>
        <v>102.71</v>
      </c>
      <c r="K40" s="71"/>
      <c r="L40" s="72"/>
      <c r="M40" s="72"/>
      <c r="N40" s="72"/>
      <c r="O40" s="72"/>
      <c r="P40" s="72"/>
      <c r="Q40" s="72"/>
      <c r="R40" s="72"/>
      <c r="S40" s="72"/>
    </row>
    <row r="41" spans="1:19">
      <c r="A41" s="53">
        <v>4</v>
      </c>
      <c r="B41" s="93" t="s">
        <v>76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5"/>
    </row>
    <row r="42" spans="1:19" ht="39" customHeight="1">
      <c r="A42" s="12" t="s">
        <v>26</v>
      </c>
      <c r="B42" s="73" t="s">
        <v>77</v>
      </c>
      <c r="C42" s="65" t="s">
        <v>70</v>
      </c>
      <c r="D42" s="65">
        <v>1</v>
      </c>
      <c r="E42" s="66"/>
      <c r="F42" s="67">
        <v>169.05</v>
      </c>
      <c r="G42" s="75"/>
      <c r="H42" s="76">
        <v>169.05</v>
      </c>
      <c r="I42" s="65"/>
      <c r="J42" s="66">
        <f>H42-I42</f>
        <v>169.05</v>
      </c>
      <c r="K42" s="66"/>
      <c r="L42" s="72"/>
      <c r="M42" s="72"/>
      <c r="N42" s="72"/>
      <c r="O42" s="72"/>
      <c r="P42" s="72"/>
      <c r="Q42" s="72"/>
      <c r="R42" s="72"/>
      <c r="S42" s="72"/>
    </row>
    <row r="43" spans="1:19">
      <c r="A43" s="12"/>
      <c r="B43" s="6" t="s">
        <v>50</v>
      </c>
      <c r="C43" s="7"/>
      <c r="D43" s="28">
        <f>SUM(D42:D42)</f>
        <v>1</v>
      </c>
      <c r="E43" s="24">
        <f t="shared" ref="E43:J43" si="7">SUM(E42:E42)</f>
        <v>0</v>
      </c>
      <c r="F43" s="6">
        <f>SUM(F42:F42)</f>
        <v>169.05</v>
      </c>
      <c r="G43" s="6">
        <f t="shared" si="7"/>
        <v>0</v>
      </c>
      <c r="H43" s="6">
        <f t="shared" si="7"/>
        <v>169.05</v>
      </c>
      <c r="I43" s="6">
        <f t="shared" si="7"/>
        <v>0</v>
      </c>
      <c r="J43" s="6">
        <f t="shared" si="7"/>
        <v>169.05</v>
      </c>
      <c r="K43" s="34"/>
      <c r="L43" s="2"/>
      <c r="M43" s="2"/>
      <c r="N43" s="2"/>
      <c r="O43" s="2"/>
      <c r="P43" s="2"/>
      <c r="Q43" s="2"/>
      <c r="R43" s="2"/>
      <c r="S43" s="2"/>
    </row>
    <row r="44" spans="1:19">
      <c r="A44" s="53">
        <v>5</v>
      </c>
      <c r="B44" s="93" t="s">
        <v>27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5"/>
    </row>
    <row r="45" spans="1:19" ht="30" customHeight="1">
      <c r="A45" s="43" t="s">
        <v>28</v>
      </c>
      <c r="B45" s="63" t="s">
        <v>78</v>
      </c>
      <c r="C45" s="65" t="s">
        <v>66</v>
      </c>
      <c r="D45" s="65">
        <v>1</v>
      </c>
      <c r="E45" s="64"/>
      <c r="F45" s="67">
        <v>1200</v>
      </c>
      <c r="G45" s="48"/>
      <c r="H45" s="48">
        <v>1200</v>
      </c>
      <c r="I45" s="48"/>
      <c r="J45" s="48">
        <f>H45-I45</f>
        <v>1200</v>
      </c>
      <c r="K45" s="51"/>
      <c r="L45" s="50"/>
      <c r="M45" s="50"/>
      <c r="N45" s="50"/>
      <c r="O45" s="50"/>
      <c r="P45" s="50"/>
      <c r="Q45" s="50"/>
      <c r="R45" s="50"/>
      <c r="S45" s="50"/>
    </row>
    <row r="46" spans="1:19" ht="38.25" customHeight="1">
      <c r="A46" s="12" t="s">
        <v>29</v>
      </c>
      <c r="B46" s="63" t="s">
        <v>79</v>
      </c>
      <c r="C46" s="65" t="s">
        <v>70</v>
      </c>
      <c r="D46" s="65">
        <v>0.2</v>
      </c>
      <c r="E46" s="64"/>
      <c r="F46" s="67">
        <v>1036.26</v>
      </c>
      <c r="G46" s="48"/>
      <c r="H46" s="48">
        <v>1036.26</v>
      </c>
      <c r="I46" s="48"/>
      <c r="J46" s="48">
        <f t="shared" ref="J46:J48" si="8">H46-I46</f>
        <v>1036.26</v>
      </c>
      <c r="K46" s="35"/>
      <c r="L46" s="12"/>
      <c r="M46" s="12"/>
      <c r="N46" s="12"/>
      <c r="O46" s="12"/>
      <c r="P46" s="12"/>
      <c r="Q46" s="12"/>
      <c r="R46" s="12"/>
      <c r="S46" s="12"/>
    </row>
    <row r="47" spans="1:19" ht="22.5" customHeight="1">
      <c r="A47" s="52" t="s">
        <v>30</v>
      </c>
      <c r="B47" s="84" t="s">
        <v>80</v>
      </c>
      <c r="C47" s="65" t="s">
        <v>70</v>
      </c>
      <c r="D47" s="65">
        <v>0.22</v>
      </c>
      <c r="E47" s="64"/>
      <c r="F47" s="67">
        <v>2042.04</v>
      </c>
      <c r="G47" s="48"/>
      <c r="H47" s="48">
        <v>2042.04</v>
      </c>
      <c r="I47" s="48"/>
      <c r="J47" s="48">
        <f t="shared" si="8"/>
        <v>2042.04</v>
      </c>
      <c r="K47" s="35"/>
      <c r="L47" s="43"/>
      <c r="M47" s="43"/>
      <c r="N47" s="43"/>
      <c r="O47" s="43"/>
      <c r="P47" s="43"/>
      <c r="Q47" s="43"/>
      <c r="R47" s="43"/>
      <c r="S47" s="43"/>
    </row>
    <row r="48" spans="1:19" ht="28.5">
      <c r="A48" s="12"/>
      <c r="B48" s="6" t="s">
        <v>45</v>
      </c>
      <c r="C48" s="7"/>
      <c r="D48" s="28">
        <f>SUM(D45:D47)</f>
        <v>1.42</v>
      </c>
      <c r="E48" s="28">
        <f t="shared" ref="E48:I48" si="9">SUM(E45:E47)</f>
        <v>0</v>
      </c>
      <c r="F48" s="7">
        <f t="shared" si="9"/>
        <v>4278.3</v>
      </c>
      <c r="G48" s="7">
        <f t="shared" si="9"/>
        <v>0</v>
      </c>
      <c r="H48" s="7">
        <f t="shared" si="9"/>
        <v>4278.3</v>
      </c>
      <c r="I48" s="7">
        <f t="shared" si="9"/>
        <v>0</v>
      </c>
      <c r="J48" s="85">
        <f t="shared" si="8"/>
        <v>4278.3</v>
      </c>
      <c r="K48" s="34"/>
      <c r="L48" s="2"/>
      <c r="M48" s="2"/>
      <c r="N48" s="2"/>
      <c r="O48" s="2"/>
      <c r="P48" s="2"/>
      <c r="Q48" s="2"/>
      <c r="R48" s="2"/>
      <c r="S48" s="2"/>
    </row>
    <row r="49" spans="1:19">
      <c r="A49" s="53">
        <v>6</v>
      </c>
      <c r="B49" s="93" t="s">
        <v>31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5"/>
    </row>
    <row r="50" spans="1:19" ht="30">
      <c r="A50" s="43" t="s">
        <v>32</v>
      </c>
      <c r="B50" s="63" t="s">
        <v>81</v>
      </c>
      <c r="C50" s="65" t="s">
        <v>66</v>
      </c>
      <c r="D50" s="65">
        <v>1</v>
      </c>
      <c r="E50" s="64"/>
      <c r="F50" s="67">
        <v>369</v>
      </c>
      <c r="G50" s="48"/>
      <c r="H50" s="48">
        <v>369</v>
      </c>
      <c r="I50" s="48"/>
      <c r="J50" s="48">
        <f>H50-I50</f>
        <v>369</v>
      </c>
      <c r="K50" s="51"/>
      <c r="L50" s="50"/>
      <c r="M50" s="50"/>
      <c r="N50" s="50"/>
      <c r="O50" s="50"/>
      <c r="P50" s="50"/>
      <c r="Q50" s="50"/>
      <c r="R50" s="50"/>
      <c r="S50" s="50"/>
    </row>
    <row r="51" spans="1:19">
      <c r="A51" s="12" t="s">
        <v>33</v>
      </c>
      <c r="B51" s="63" t="s">
        <v>82</v>
      </c>
      <c r="C51" s="65" t="s">
        <v>70</v>
      </c>
      <c r="D51" s="65">
        <v>0.19</v>
      </c>
      <c r="E51" s="64"/>
      <c r="F51" s="67">
        <v>340</v>
      </c>
      <c r="G51" s="48"/>
      <c r="H51" s="48">
        <v>340</v>
      </c>
      <c r="I51" s="48"/>
      <c r="J51" s="48">
        <f t="shared" ref="J51:J54" si="10">H51-I51</f>
        <v>340</v>
      </c>
      <c r="K51" s="51"/>
      <c r="L51" s="2"/>
      <c r="M51" s="2"/>
      <c r="N51" s="2"/>
      <c r="O51" s="2"/>
      <c r="P51" s="2"/>
      <c r="Q51" s="2"/>
      <c r="R51" s="2"/>
      <c r="S51" s="2"/>
    </row>
    <row r="52" spans="1:19" ht="30">
      <c r="A52" s="43" t="s">
        <v>47</v>
      </c>
      <c r="B52" s="63" t="s">
        <v>83</v>
      </c>
      <c r="C52" s="65" t="s">
        <v>70</v>
      </c>
      <c r="D52" s="65">
        <v>2</v>
      </c>
      <c r="E52" s="64"/>
      <c r="F52" s="67">
        <v>417.72</v>
      </c>
      <c r="G52" s="48"/>
      <c r="H52" s="48">
        <v>417.72</v>
      </c>
      <c r="I52" s="48"/>
      <c r="J52" s="48">
        <f t="shared" si="10"/>
        <v>417.72</v>
      </c>
      <c r="K52" s="51"/>
      <c r="L52" s="50"/>
      <c r="M52" s="50"/>
      <c r="N52" s="50"/>
      <c r="O52" s="50"/>
      <c r="P52" s="50"/>
      <c r="Q52" s="50"/>
      <c r="R52" s="50"/>
      <c r="S52" s="50"/>
    </row>
    <row r="53" spans="1:19">
      <c r="A53" s="43" t="s">
        <v>90</v>
      </c>
      <c r="B53" s="63" t="s">
        <v>91</v>
      </c>
      <c r="C53" s="65" t="s">
        <v>70</v>
      </c>
      <c r="D53" s="65"/>
      <c r="E53" s="64">
        <v>6</v>
      </c>
      <c r="F53" s="67"/>
      <c r="G53" s="48">
        <v>690</v>
      </c>
      <c r="H53" s="48"/>
      <c r="I53" s="48">
        <v>690</v>
      </c>
      <c r="J53" s="48">
        <f t="shared" si="10"/>
        <v>-690</v>
      </c>
      <c r="K53" s="51"/>
      <c r="L53" s="50"/>
      <c r="M53" s="50"/>
      <c r="N53" s="50"/>
      <c r="O53" s="50"/>
      <c r="P53" s="50"/>
      <c r="Q53" s="50"/>
      <c r="R53" s="50"/>
      <c r="S53" s="50"/>
    </row>
    <row r="54" spans="1:19">
      <c r="A54" s="4"/>
      <c r="B54" s="6" t="s">
        <v>43</v>
      </c>
      <c r="C54" s="7"/>
      <c r="D54" s="28">
        <f>SUM(D50:D53)</f>
        <v>3.19</v>
      </c>
      <c r="E54" s="28">
        <f t="shared" ref="E54:I54" si="11">SUM(E50:E53)</f>
        <v>6</v>
      </c>
      <c r="F54" s="7">
        <f t="shared" si="11"/>
        <v>1126.72</v>
      </c>
      <c r="G54" s="7">
        <f t="shared" si="11"/>
        <v>690</v>
      </c>
      <c r="H54" s="7">
        <f t="shared" si="11"/>
        <v>1126.72</v>
      </c>
      <c r="I54" s="7">
        <f t="shared" si="11"/>
        <v>690</v>
      </c>
      <c r="J54" s="85">
        <f t="shared" si="10"/>
        <v>436.72</v>
      </c>
      <c r="K54" s="34"/>
      <c r="L54" s="2"/>
      <c r="M54" s="2"/>
      <c r="N54" s="2"/>
      <c r="O54" s="2"/>
      <c r="P54" s="2"/>
      <c r="Q54" s="2"/>
      <c r="R54" s="2"/>
      <c r="S54" s="2"/>
    </row>
    <row r="55" spans="1:19">
      <c r="A55" s="53">
        <v>7</v>
      </c>
      <c r="B55" s="93" t="s">
        <v>34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5"/>
    </row>
    <row r="56" spans="1:19" ht="34.5" customHeight="1">
      <c r="A56" s="12" t="s">
        <v>48</v>
      </c>
      <c r="B56" s="63" t="s">
        <v>84</v>
      </c>
      <c r="C56" s="65" t="s">
        <v>70</v>
      </c>
      <c r="D56" s="65">
        <v>1</v>
      </c>
      <c r="E56" s="64"/>
      <c r="F56" s="69">
        <v>412</v>
      </c>
      <c r="G56" s="48"/>
      <c r="H56" s="48">
        <v>412</v>
      </c>
      <c r="I56" s="48"/>
      <c r="J56" s="48">
        <f>H56-I56</f>
        <v>412</v>
      </c>
      <c r="K56" s="34"/>
      <c r="L56" s="2"/>
      <c r="M56" s="2"/>
      <c r="N56" s="2"/>
      <c r="O56" s="2"/>
      <c r="P56" s="2"/>
      <c r="Q56" s="2"/>
      <c r="R56" s="2"/>
      <c r="S56" s="2"/>
    </row>
    <row r="57" spans="1:19" ht="35.25" customHeight="1">
      <c r="A57" s="12" t="s">
        <v>49</v>
      </c>
      <c r="B57" s="77" t="s">
        <v>85</v>
      </c>
      <c r="C57" s="79" t="s">
        <v>66</v>
      </c>
      <c r="D57" s="79">
        <v>1</v>
      </c>
      <c r="E57" s="78"/>
      <c r="F57" s="69">
        <v>2357.3000000000002</v>
      </c>
      <c r="G57" s="48"/>
      <c r="H57" s="48">
        <v>2357.3000000000002</v>
      </c>
      <c r="I57" s="48"/>
      <c r="J57" s="48">
        <f>H57-I57</f>
        <v>2357.3000000000002</v>
      </c>
      <c r="K57" s="34"/>
      <c r="L57" s="2"/>
      <c r="M57" s="2"/>
      <c r="N57" s="2"/>
      <c r="O57" s="2"/>
      <c r="P57" s="2"/>
      <c r="Q57" s="2"/>
      <c r="R57" s="2"/>
      <c r="S57" s="2"/>
    </row>
    <row r="58" spans="1:19" ht="18.75" customHeight="1">
      <c r="A58" s="12"/>
      <c r="B58" s="85" t="s">
        <v>44</v>
      </c>
      <c r="C58" s="86"/>
      <c r="D58" s="87">
        <f>SUM(D56:D57)</f>
        <v>2</v>
      </c>
      <c r="E58" s="87">
        <f t="shared" ref="E58:I58" si="12">SUM(E56:E57)</f>
        <v>0</v>
      </c>
      <c r="F58" s="86">
        <f t="shared" si="12"/>
        <v>2769.3</v>
      </c>
      <c r="G58" s="86">
        <f t="shared" si="12"/>
        <v>0</v>
      </c>
      <c r="H58" s="86">
        <f t="shared" si="12"/>
        <v>2769.3</v>
      </c>
      <c r="I58" s="86">
        <f t="shared" si="12"/>
        <v>0</v>
      </c>
      <c r="J58" s="85">
        <f>H58-I58</f>
        <v>2769.3</v>
      </c>
      <c r="K58" s="34"/>
      <c r="L58" s="2"/>
      <c r="M58" s="2"/>
      <c r="N58" s="2"/>
      <c r="O58" s="2"/>
      <c r="P58" s="2"/>
      <c r="Q58" s="2"/>
      <c r="R58" s="2"/>
      <c r="S58" s="2"/>
    </row>
    <row r="59" spans="1:19" ht="47.25" customHeight="1">
      <c r="A59" s="12"/>
      <c r="B59" s="6" t="s">
        <v>46</v>
      </c>
      <c r="C59" s="7"/>
      <c r="D59" s="28">
        <f t="shared" ref="D59:G59" si="13">D30+D35+D40+D43+D48+D54+D58</f>
        <v>16.61</v>
      </c>
      <c r="E59" s="24">
        <f t="shared" si="13"/>
        <v>10</v>
      </c>
      <c r="F59" s="6">
        <f>F30+F35+F40+F43+F48+F54+F58</f>
        <v>71514.44</v>
      </c>
      <c r="G59" s="6">
        <f t="shared" si="13"/>
        <v>43369.49</v>
      </c>
      <c r="H59" s="6">
        <f>H30+H35+H40+H43+H48+H54+H58</f>
        <v>71514.44</v>
      </c>
      <c r="I59" s="6">
        <f>I30+I35+I40+I43+I48+I54+I58</f>
        <v>43369.49</v>
      </c>
      <c r="J59" s="85">
        <f>H59-I59</f>
        <v>28144.950000000004</v>
      </c>
      <c r="K59" s="34"/>
      <c r="L59" s="2"/>
      <c r="M59" s="2"/>
      <c r="N59" s="2"/>
      <c r="O59" s="2"/>
      <c r="P59" s="2"/>
      <c r="Q59" s="2"/>
      <c r="R59" s="2"/>
      <c r="S59" s="2"/>
    </row>
    <row r="60" spans="1:19" ht="19.5" customHeight="1">
      <c r="A60" s="83"/>
      <c r="B60" s="16"/>
      <c r="C60" s="17"/>
      <c r="D60" s="30"/>
      <c r="E60" s="18"/>
      <c r="F60" s="16"/>
      <c r="G60" s="16"/>
      <c r="H60" s="16"/>
      <c r="I60" s="16"/>
      <c r="J60" s="16"/>
      <c r="K60" s="36"/>
      <c r="L60" s="5"/>
      <c r="M60" s="5"/>
      <c r="N60" s="5"/>
      <c r="O60" s="5"/>
      <c r="P60" s="5"/>
      <c r="Q60" s="5"/>
      <c r="R60" s="5"/>
      <c r="S60" s="5"/>
    </row>
    <row r="61" spans="1:19" ht="17.25" customHeight="1">
      <c r="A61" s="83"/>
      <c r="B61" s="16"/>
      <c r="C61" s="17"/>
      <c r="D61" s="30"/>
      <c r="E61" s="18"/>
      <c r="F61" s="16"/>
      <c r="G61" s="16"/>
      <c r="H61" s="16"/>
      <c r="I61" s="16"/>
      <c r="J61" s="16"/>
      <c r="K61" s="36"/>
      <c r="L61" s="5"/>
      <c r="M61" s="5"/>
      <c r="N61" s="5"/>
      <c r="O61" s="5"/>
      <c r="P61" s="5"/>
      <c r="Q61" s="5"/>
      <c r="R61" s="5"/>
      <c r="S61" s="5"/>
    </row>
    <row r="62" spans="1:19">
      <c r="A62" s="54"/>
      <c r="B62" s="16"/>
      <c r="C62" s="17"/>
      <c r="D62" s="30"/>
      <c r="E62" s="18"/>
      <c r="F62" s="16"/>
      <c r="G62" s="16"/>
      <c r="H62" s="16"/>
      <c r="I62" s="16"/>
      <c r="J62" s="16"/>
      <c r="K62" s="36"/>
      <c r="L62" s="5"/>
      <c r="M62" s="5"/>
      <c r="N62" s="5"/>
      <c r="O62" s="5"/>
      <c r="P62" s="5"/>
      <c r="Q62" s="5"/>
      <c r="R62" s="5"/>
      <c r="S62" s="5"/>
    </row>
    <row r="63" spans="1:19" ht="18.75" customHeight="1">
      <c r="A63" s="15"/>
      <c r="B63" s="15"/>
      <c r="C63" s="105" t="s">
        <v>88</v>
      </c>
      <c r="D63" s="105"/>
      <c r="E63" s="25"/>
      <c r="F63" s="15"/>
      <c r="G63" s="15"/>
      <c r="H63" s="15"/>
      <c r="I63" s="15"/>
      <c r="J63" s="15"/>
      <c r="K63" s="37"/>
      <c r="L63" s="15"/>
      <c r="M63" s="15"/>
      <c r="N63" s="15" t="s">
        <v>98</v>
      </c>
      <c r="O63" s="15"/>
      <c r="P63" s="15"/>
      <c r="Q63" s="15"/>
      <c r="R63" s="15"/>
      <c r="S63" s="15"/>
    </row>
    <row r="64" spans="1:19">
      <c r="A64" s="15"/>
      <c r="B64" s="15"/>
      <c r="C64" s="19"/>
      <c r="D64" s="31"/>
      <c r="E64" s="25"/>
      <c r="F64" s="15"/>
      <c r="G64" s="15"/>
      <c r="H64" s="15"/>
      <c r="I64" s="15"/>
      <c r="J64" s="15"/>
      <c r="K64" s="37"/>
      <c r="L64" s="15"/>
      <c r="M64" s="15"/>
      <c r="N64" s="15"/>
      <c r="O64" s="15"/>
      <c r="P64" s="15"/>
      <c r="Q64" s="15"/>
      <c r="R64" s="15"/>
      <c r="S64" s="15"/>
    </row>
    <row r="65" spans="1:19">
      <c r="A65" s="15"/>
      <c r="B65" s="15"/>
      <c r="C65" s="19" t="s">
        <v>36</v>
      </c>
      <c r="D65" s="31"/>
      <c r="E65" s="25"/>
      <c r="F65" s="15"/>
      <c r="G65" s="15"/>
      <c r="H65" s="15"/>
      <c r="I65" s="15"/>
      <c r="J65" s="15"/>
      <c r="K65" s="37"/>
      <c r="L65" s="15"/>
      <c r="M65" s="15"/>
      <c r="N65" s="15" t="s">
        <v>38</v>
      </c>
      <c r="O65" s="15"/>
      <c r="P65" s="15"/>
      <c r="Q65" s="15"/>
      <c r="R65" s="15"/>
      <c r="S65" s="15"/>
    </row>
    <row r="66" spans="1:19">
      <c r="A66" s="15"/>
      <c r="B66" s="15"/>
      <c r="C66" s="19"/>
      <c r="D66" s="31"/>
      <c r="E66" s="25"/>
      <c r="F66" s="15"/>
      <c r="G66" s="15"/>
      <c r="H66" s="15"/>
      <c r="I66" s="15"/>
      <c r="J66" s="15"/>
      <c r="K66" s="37"/>
      <c r="L66" s="15"/>
      <c r="M66" s="15"/>
      <c r="N66" s="15"/>
      <c r="O66" s="15"/>
      <c r="P66" s="15"/>
      <c r="Q66" s="15"/>
      <c r="R66" s="15"/>
      <c r="S66" s="15"/>
    </row>
    <row r="67" spans="1:19">
      <c r="A67" s="15"/>
      <c r="B67" s="15"/>
      <c r="C67" s="19" t="s">
        <v>37</v>
      </c>
      <c r="D67" s="31"/>
      <c r="E67" s="25"/>
      <c r="F67" s="15"/>
      <c r="G67" s="15"/>
      <c r="H67" s="15"/>
      <c r="I67" s="15"/>
      <c r="J67" s="15"/>
      <c r="K67" s="37"/>
      <c r="L67" s="15"/>
      <c r="M67" s="15"/>
      <c r="N67" s="15" t="s">
        <v>39</v>
      </c>
      <c r="O67" s="15"/>
      <c r="P67" s="15"/>
      <c r="Q67" s="15"/>
      <c r="R67" s="15"/>
      <c r="S67" s="15"/>
    </row>
    <row r="68" spans="1:19">
      <c r="A68" s="15"/>
      <c r="B68" s="15"/>
      <c r="C68" s="20"/>
      <c r="D68" s="31"/>
      <c r="E68" s="25"/>
      <c r="F68" s="15"/>
      <c r="G68" s="15"/>
      <c r="H68" s="15"/>
      <c r="I68" s="15"/>
      <c r="J68" s="15"/>
      <c r="K68" s="37"/>
      <c r="L68" s="15"/>
      <c r="M68" s="15"/>
      <c r="N68" s="15"/>
      <c r="O68" s="15"/>
      <c r="P68" s="15"/>
      <c r="Q68" s="15"/>
      <c r="R68" s="15"/>
      <c r="S68" s="15"/>
    </row>
    <row r="69" spans="1:19">
      <c r="A69" s="1"/>
      <c r="B69" s="1"/>
      <c r="C69" s="13"/>
      <c r="D69" s="26"/>
      <c r="E69" s="21"/>
      <c r="F69" s="1"/>
      <c r="G69" s="1"/>
      <c r="H69" s="1"/>
      <c r="I69" s="1"/>
      <c r="J69" s="1"/>
      <c r="K69" s="32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81" t="s">
        <v>97</v>
      </c>
      <c r="C70" s="13"/>
      <c r="D70" s="26"/>
      <c r="E70" s="21"/>
      <c r="F70" s="1"/>
      <c r="G70" s="1"/>
      <c r="H70" s="1"/>
      <c r="I70" s="1"/>
      <c r="J70" s="1"/>
      <c r="K70" s="32"/>
      <c r="L70" s="1"/>
      <c r="M70" s="1"/>
      <c r="N70" s="1"/>
      <c r="O70" s="1"/>
      <c r="P70" s="1"/>
      <c r="Q70" s="1"/>
      <c r="R70" s="1"/>
      <c r="S70" s="1"/>
    </row>
    <row r="71" spans="1:19">
      <c r="B71" s="82" t="s">
        <v>86</v>
      </c>
    </row>
  </sheetData>
  <mergeCells count="28">
    <mergeCell ref="C63:D63"/>
    <mergeCell ref="B49:S49"/>
    <mergeCell ref="A16:S16"/>
    <mergeCell ref="A17:S17"/>
    <mergeCell ref="A9:S9"/>
    <mergeCell ref="A10:S10"/>
    <mergeCell ref="A11:S11"/>
    <mergeCell ref="A12:S12"/>
    <mergeCell ref="A15:S15"/>
    <mergeCell ref="A13:S13"/>
    <mergeCell ref="A14:S14"/>
    <mergeCell ref="C20:C21"/>
    <mergeCell ref="T18:T19"/>
    <mergeCell ref="B55:S55"/>
    <mergeCell ref="A19:A21"/>
    <mergeCell ref="B19:S19"/>
    <mergeCell ref="B20:B21"/>
    <mergeCell ref="D20:E20"/>
    <mergeCell ref="F20:G20"/>
    <mergeCell ref="H20:K20"/>
    <mergeCell ref="L20:O20"/>
    <mergeCell ref="P20:Q20"/>
    <mergeCell ref="R20:S20"/>
    <mergeCell ref="B23:S23"/>
    <mergeCell ref="B31:S31"/>
    <mergeCell ref="B36:S36"/>
    <mergeCell ref="B41:S41"/>
    <mergeCell ref="B44:S44"/>
  </mergeCells>
  <pageMargins left="0.59055118110236227" right="0" top="0.74803149606299213" bottom="0" header="0.31496062992125984" footer="0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2018г.11 ай</vt:lpstr>
      <vt:lpstr>'2018г.11 ай'!Область_печати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2018-12-10T08:26:28Z</dcterms:modified>
</cp:coreProperties>
</file>