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240" yWindow="75" windowWidth="20055" windowHeight="793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Лист2!$3:$4</definedName>
    <definedName name="_xlnm.Print_Area" localSheetId="0">Лист1!$A$1:$H$42</definedName>
  </definedNames>
  <calcPr calcId="162913"/>
</workbook>
</file>

<file path=xl/calcChain.xml><?xml version="1.0" encoding="utf-8"?>
<calcChain xmlns="http://schemas.openxmlformats.org/spreadsheetml/2006/main">
  <c r="D39" i="2" l="1"/>
  <c r="E31" i="2" l="1"/>
  <c r="C31" i="2"/>
  <c r="F30" i="2"/>
  <c r="F29" i="2"/>
  <c r="F28" i="2"/>
  <c r="F27" i="2"/>
  <c r="F26" i="2"/>
  <c r="F25" i="2"/>
  <c r="F24" i="2"/>
  <c r="F23" i="2"/>
  <c r="F22" i="2"/>
  <c r="F21" i="2"/>
  <c r="F20" i="2"/>
  <c r="F17" i="2"/>
  <c r="E15" i="2"/>
  <c r="E39" i="2" l="1"/>
  <c r="F31" i="2"/>
  <c r="F39" i="2" s="1"/>
  <c r="C35" i="2" l="1"/>
  <c r="C10" i="2"/>
  <c r="C8" i="2"/>
  <c r="C39" i="2" s="1"/>
  <c r="D33" i="1" l="1"/>
  <c r="C8" i="1" l="1"/>
  <c r="C7" i="1"/>
  <c r="F18" i="1"/>
  <c r="F20" i="1" s="1"/>
  <c r="E20" i="1"/>
  <c r="F15" i="1"/>
  <c r="C15" i="1"/>
  <c r="C20" i="1"/>
  <c r="C11" i="1"/>
  <c r="F24" i="1"/>
  <c r="F25" i="1"/>
  <c r="F26" i="1"/>
  <c r="F27" i="1"/>
  <c r="F28" i="1"/>
  <c r="F29" i="1"/>
  <c r="F30" i="1"/>
  <c r="F31" i="1"/>
  <c r="F22" i="1"/>
  <c r="F23" i="1"/>
  <c r="F21" i="1"/>
  <c r="E32" i="1"/>
  <c r="E33" i="1" l="1"/>
  <c r="C33" i="1"/>
  <c r="F32" i="1"/>
  <c r="F33" i="1" s="1"/>
</calcChain>
</file>

<file path=xl/sharedStrings.xml><?xml version="1.0" encoding="utf-8"?>
<sst xmlns="http://schemas.openxmlformats.org/spreadsheetml/2006/main" count="126" uniqueCount="93">
  <si>
    <t>Найменованние мероприятий</t>
  </si>
  <si>
    <t>Общая  сумма млн. тенге</t>
  </si>
  <si>
    <t>Срок реализации, год</t>
  </si>
  <si>
    <t>2017-2018</t>
  </si>
  <si>
    <t>Выполнение</t>
  </si>
  <si>
    <t>2017-2021</t>
  </si>
  <si>
    <t xml:space="preserve"> </t>
  </si>
  <si>
    <t xml:space="preserve">№ </t>
  </si>
  <si>
    <t>2018-2020</t>
  </si>
  <si>
    <t>2018-2025</t>
  </si>
  <si>
    <t>Вт.ч                                                    2016 г - 710 ,0                    2017 г -7 675,063               2018 г - 5 913,652</t>
  </si>
  <si>
    <t>ИНФОРМАЦИЯ  О  ИНВЕСТИЦИОННЫХ ПРЕДЛОЖЕНИЯХ</t>
  </si>
  <si>
    <t>по РГП "Казводхоз"</t>
  </si>
  <si>
    <r>
      <rPr>
        <b/>
        <sz val="11"/>
        <color theme="1"/>
        <rFont val="Times New Roman"/>
        <family val="1"/>
        <charset val="204"/>
      </rPr>
      <t>Строительство Кенбидайкского водохранилища</t>
    </r>
    <r>
      <rPr>
        <sz val="11"/>
        <color theme="1"/>
        <rFont val="Times New Roman"/>
        <family val="1"/>
        <charset val="204"/>
      </rPr>
      <t xml:space="preserve"> /550-600 млн.м3/</t>
    </r>
  </si>
  <si>
    <r>
      <rPr>
        <b/>
        <sz val="11"/>
        <color theme="1"/>
        <rFont val="Times New Roman"/>
        <family val="1"/>
        <charset val="204"/>
      </rPr>
      <t>Строительство Бузулукского водохранилища</t>
    </r>
    <r>
      <rPr>
        <sz val="11"/>
        <color theme="1"/>
        <rFont val="Times New Roman"/>
        <family val="1"/>
        <charset val="204"/>
      </rPr>
      <t xml:space="preserve"> /1 057 млн.м3/</t>
    </r>
  </si>
  <si>
    <t>2017-2019</t>
  </si>
  <si>
    <t>2017-2020</t>
  </si>
  <si>
    <t xml:space="preserve">Актюбинская обл. -   15,95 тыс.га                      </t>
  </si>
  <si>
    <t xml:space="preserve">Жамбылская обл. -  51,02 тыс.га                                              </t>
  </si>
  <si>
    <t>ЮКО - 25,60 тыс.га</t>
  </si>
  <si>
    <t>2018-2021</t>
  </si>
  <si>
    <t xml:space="preserve">Начальник отдела СРИРГП               </t>
  </si>
  <si>
    <t>М.Кулжанов</t>
  </si>
  <si>
    <t>в том числе</t>
  </si>
  <si>
    <t>ТЭО</t>
  </si>
  <si>
    <t>ПСД</t>
  </si>
  <si>
    <t>СМР</t>
  </si>
  <si>
    <t>Получено положительное экономическое заключение: ВКО  6 - вдх,                 Жамбылская область - 4 вдх   К-Ординская область -3 вдх  ЗКО - 2 вдх, СКО - 1 вдх</t>
  </si>
  <si>
    <t xml:space="preserve">Алматинская область  - 35,4 тыс.га   </t>
  </si>
  <si>
    <t>ЮКО -СВД -512 штук</t>
  </si>
  <si>
    <t>ИТОГО (с мягким компонентом)                  35,4 тыс.га</t>
  </si>
  <si>
    <t>ИТОГО  (с мягким компонентом)                 128,1 тыс.га</t>
  </si>
  <si>
    <t>Вт.ч Рек.водохранилищ      -35 413,9 ; ПСД-749,9; Инженерно-тех. укрепление -6 407,74 и локальная система оповещения-1 743,6 млн.тенге</t>
  </si>
  <si>
    <r>
      <rPr>
        <b/>
        <sz val="11"/>
        <color theme="1"/>
        <rFont val="Times New Roman"/>
        <family val="1"/>
        <charset val="204"/>
      </rPr>
      <t xml:space="preserve">Строительство 22 новых водохранилищ  </t>
    </r>
    <r>
      <rPr>
        <sz val="11"/>
        <color theme="1"/>
        <rFont val="Times New Roman"/>
        <family val="1"/>
        <charset val="204"/>
      </rPr>
      <t>в.т.ч.                                                   Алматинская обл. - 2;                                                           Актюбинская обл. - 1;                                  ВКО -6;                                                 Жамбылская обл. - 4;                           Кызылординская обл. - 3;                             ЗКО - 2;                                                         ЮКО - 2;                                               Мангистауская обл. -1.</t>
    </r>
  </si>
  <si>
    <r>
      <t xml:space="preserve">Восстановление ирригации и дренажа </t>
    </r>
    <r>
      <rPr>
        <sz val="11"/>
        <color theme="1"/>
        <rFont val="Times New Roman"/>
        <family val="1"/>
        <charset val="204"/>
      </rPr>
      <t xml:space="preserve">с Исламским Банком развития                                              </t>
    </r>
  </si>
  <si>
    <r>
      <rPr>
        <b/>
        <sz val="11"/>
        <color theme="1"/>
        <rFont val="Times New Roman"/>
        <family val="1"/>
        <charset val="204"/>
      </rPr>
      <t>«Реконструкция водохозяйственных и гидромелиоративных систем "</t>
    </r>
    <r>
      <rPr>
        <sz val="11"/>
        <color theme="1"/>
        <rFont val="Times New Roman"/>
        <family val="1"/>
        <charset val="204"/>
      </rPr>
      <t xml:space="preserve"> с Европейским Банком   реконструкции и развития                                              </t>
    </r>
  </si>
  <si>
    <r>
      <t xml:space="preserve">Восстановление орошаемых земель </t>
    </r>
    <r>
      <rPr>
        <sz val="11"/>
        <color theme="1"/>
        <rFont val="Times New Roman"/>
        <family val="1"/>
        <charset val="204"/>
      </rPr>
      <t>Актюбинской области - 20,3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</si>
  <si>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  </t>
    </r>
    <r>
      <rPr>
        <sz val="11"/>
        <color theme="1"/>
        <rFont val="Times New Roman"/>
        <family val="1"/>
        <charset val="204"/>
      </rPr>
      <t>Жамбылской области34,95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</si>
  <si>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 </t>
    </r>
    <r>
      <rPr>
        <sz val="11"/>
        <color theme="1"/>
        <rFont val="Times New Roman"/>
        <family val="1"/>
        <charset val="204"/>
      </rPr>
      <t>Восточ-Казахстанской области - 92,0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</si>
  <si>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        </t>
    </r>
    <r>
      <rPr>
        <sz val="11"/>
        <color theme="1"/>
        <rFont val="Times New Roman"/>
        <family val="1"/>
        <charset val="204"/>
      </rPr>
      <t xml:space="preserve"> Кызылординской  области - 29,0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</si>
  <si>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</t>
    </r>
    <r>
      <rPr>
        <sz val="11"/>
        <color theme="1"/>
        <rFont val="Times New Roman"/>
        <family val="1"/>
        <charset val="204"/>
      </rPr>
      <t>Карагандинской области -28,0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</si>
  <si>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</t>
    </r>
    <r>
      <rPr>
        <sz val="11"/>
        <color theme="1"/>
        <rFont val="Times New Roman"/>
        <family val="1"/>
        <charset val="204"/>
      </rPr>
      <t xml:space="preserve"> Алматинской  области - 91,6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</si>
  <si>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 </t>
    </r>
    <r>
      <rPr>
        <sz val="11"/>
        <color theme="1"/>
        <rFont val="Times New Roman"/>
        <family val="1"/>
        <charset val="204"/>
      </rPr>
      <t>Атырауской  области - 22,0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</si>
  <si>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</t>
    </r>
    <r>
      <rPr>
        <sz val="11"/>
        <color theme="1"/>
        <rFont val="Times New Roman"/>
        <family val="1"/>
        <charset val="204"/>
      </rPr>
      <t xml:space="preserve">  Павлодарской  области -22,7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</si>
  <si>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 </t>
    </r>
    <r>
      <rPr>
        <sz val="11"/>
        <color theme="1"/>
        <rFont val="Times New Roman"/>
        <family val="1"/>
        <charset val="204"/>
      </rPr>
      <t xml:space="preserve">Запад-Казахстанской области - 21,0 тыс.га 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</si>
  <si>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</t>
    </r>
    <r>
      <rPr>
        <sz val="11"/>
        <color theme="1"/>
        <rFont val="Times New Roman"/>
        <family val="1"/>
        <charset val="204"/>
      </rPr>
      <t>Северо-Казахстанской  области -28,0 тыс.га</t>
    </r>
  </si>
  <si>
    <r>
      <rPr>
        <b/>
        <sz val="11"/>
        <color theme="1"/>
        <rFont val="Times New Roman"/>
        <family val="1"/>
        <charset val="204"/>
      </rPr>
      <t xml:space="preserve">Восстановление орошаемых земель  </t>
    </r>
    <r>
      <rPr>
        <sz val="11"/>
        <color theme="1"/>
        <rFont val="Times New Roman"/>
        <family val="1"/>
        <charset val="204"/>
      </rPr>
      <t>Южно-Казахстанской области - 92,3 тыс.га</t>
    </r>
  </si>
  <si>
    <t xml:space="preserve">Реконструкция (15-ти) аварийных водохранилищ и гидротехнических сооружений  вт.ч.                                                                              Алматинская обл. - 2;                                                Актюбинская обл. - 1;                                                                            ВКО - 7;                                                                                               Жамбылская обл. - 1;                                                                    Карагандинская обл. - 1;                                                         Кызылординская обл. - 1;                                 ЮКО - 2.  </t>
  </si>
  <si>
    <r>
      <rPr>
        <b/>
        <sz val="11"/>
        <color theme="1"/>
        <rFont val="Times New Roman"/>
        <family val="1"/>
        <charset val="204"/>
      </rPr>
      <t xml:space="preserve">Реконструкция 26 - ти аварийных водохранилищ </t>
    </r>
    <r>
      <rPr>
        <sz val="11"/>
        <color theme="1"/>
        <rFont val="Times New Roman"/>
        <family val="1"/>
        <charset val="204"/>
      </rPr>
      <t xml:space="preserve">, в.т.ч.                                                            Акмолинская обл. - 3;                                                                            Алматинская обл. - 1;                                                                                  Актюбинская обл. - 1;                                                                           ВКО -8;                                                                                                                 Жамбылская обл. - 3;                                                                        Карагандинская обл. - 1;                                                   Кызылординская обл. - 1;                                                                   ЗКО - 1;                                                                                                                    СКО - 1;                                                                                                             Костанайская обл. -1;                                                                 Павлодарская обл. - 1;                                                                          ЮКО - 4.                     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</si>
  <si>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Строительство 16-ти водохранилищ  вт.ч.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К-Ординская обл.-3 вдх;                                                                     СКО - 1вдх;                                                                                    Карагандинская обл. - 4 вдх;                                                     ЗКО - 3 вдх ;                                                                                               ЮКО  - 5 вдх.                                                     </t>
    </r>
  </si>
  <si>
    <t>Всего восстановление 610,0 тыс.га</t>
  </si>
  <si>
    <t>Всего</t>
  </si>
  <si>
    <r>
      <rPr>
        <b/>
        <sz val="10"/>
        <color theme="1"/>
        <rFont val="Times New Roman"/>
        <family val="1"/>
        <charset val="204"/>
      </rPr>
      <t xml:space="preserve">Строительство 16-ти водохранилищ  вт.ч.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К-Ординская обл.-3 вдх;                                                                     СКО - 1вдх;                                                                                    Карагандинская обл. - 4 вдх;                                                     ЗКО - 3 вдх ;                                                                                               ЮКО  - 5 вдх.                                                     </t>
    </r>
  </si>
  <si>
    <r>
      <t xml:space="preserve">Восстановление орошаемых земель </t>
    </r>
    <r>
      <rPr>
        <sz val="10"/>
        <color theme="1"/>
        <rFont val="Times New Roman"/>
        <family val="1"/>
        <charset val="204"/>
      </rPr>
      <t>Актюбинской области - 20,3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</si>
  <si>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  </t>
    </r>
    <r>
      <rPr>
        <sz val="10"/>
        <color theme="1"/>
        <rFont val="Times New Roman"/>
        <family val="1"/>
        <charset val="204"/>
      </rPr>
      <t>Жамбылской области -34,95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</si>
  <si>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</t>
    </r>
    <r>
      <rPr>
        <sz val="10"/>
        <color theme="1"/>
        <rFont val="Times New Roman"/>
        <family val="1"/>
        <charset val="204"/>
      </rPr>
      <t>Карагандинской области -27,9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</si>
  <si>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</t>
    </r>
    <r>
      <rPr>
        <sz val="10"/>
        <color theme="1"/>
        <rFont val="Times New Roman"/>
        <family val="1"/>
        <charset val="204"/>
      </rPr>
      <t xml:space="preserve"> Алматинской  области -118,0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</si>
  <si>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 </t>
    </r>
    <r>
      <rPr>
        <sz val="10"/>
        <color theme="1"/>
        <rFont val="Times New Roman"/>
        <family val="1"/>
        <charset val="204"/>
      </rPr>
      <t>Атырауской  области - 21,8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</si>
  <si>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</t>
    </r>
    <r>
      <rPr>
        <sz val="10"/>
        <color theme="1"/>
        <rFont val="Times New Roman"/>
        <family val="1"/>
        <charset val="204"/>
      </rPr>
      <t xml:space="preserve">  Павлодарской  области -19,7 тыс.га</t>
    </r>
  </si>
  <si>
    <t>Всего восстановление 482,0 тыс.га</t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</si>
  <si>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   </t>
    </r>
    <r>
      <rPr>
        <sz val="10"/>
        <color theme="1"/>
        <rFont val="Times New Roman"/>
        <family val="1"/>
        <charset val="204"/>
      </rPr>
      <t xml:space="preserve"> Кызылординской                области - 29,0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</si>
  <si>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</t>
    </r>
    <r>
      <rPr>
        <sz val="10"/>
        <color theme="1"/>
        <rFont val="Times New Roman"/>
        <family val="1"/>
        <charset val="204"/>
      </rPr>
      <t>Северо-Казахстан -ской  области -28,0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</si>
  <si>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</t>
    </r>
    <r>
      <rPr>
        <sz val="10"/>
        <color theme="1"/>
        <rFont val="Times New Roman"/>
        <family val="1"/>
        <charset val="204"/>
      </rPr>
      <t>Южно-Казахстан -    ской области - 69,7 тыс.га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</si>
  <si>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 </t>
    </r>
    <r>
      <rPr>
        <sz val="10"/>
        <color theme="1"/>
        <rFont val="Times New Roman"/>
        <family val="1"/>
        <charset val="204"/>
      </rPr>
      <t>Восточ-Казахстан-   ской области - 92,0 тыс.га</t>
    </r>
  </si>
  <si>
    <t xml:space="preserve">Выпрямление и углубление русло реки Ишим от района мкр. Коктал до поселка Кажымукан (30 км).
</t>
  </si>
  <si>
    <t>То же</t>
  </si>
  <si>
    <r>
      <t xml:space="preserve">                                                      </t>
    </r>
    <r>
      <rPr>
        <sz val="10"/>
        <color rgb="FFFF0000"/>
        <rFont val="Times New Roman"/>
        <family val="1"/>
        <charset val="204"/>
      </rPr>
      <t>То же</t>
    </r>
  </si>
  <si>
    <t xml:space="preserve">Актюбинская обл. -   15,95 тыс.га  (из них 5,4 -лиман)                   </t>
  </si>
  <si>
    <t>Инвеспредложение сдан в МНЭ - 10,6 тыс.га</t>
  </si>
  <si>
    <t>Инвестпредложение сдан в МНЭ - 36,0 тыс.га</t>
  </si>
  <si>
    <t>I.Реконструкция аварийных водохранилищ</t>
  </si>
  <si>
    <r>
      <t xml:space="preserve">Реконструкция (15-ти) аварийных водохранилищ и гидротехнических сооружений  вт.ч.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Алматинская обл. - 2;                                                Актюбинская обл. - 1;                                                                            ВКО - 7;                                                                                               Жамбылская обл. - 1;                                                                    Карагандинская обл. - 1;                                                         Кызылординская обл. - 1;                                           ЮКО - 2.  </t>
    </r>
  </si>
  <si>
    <r>
      <t xml:space="preserve">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II. Строительство новых водохранилищ</t>
    </r>
  </si>
  <si>
    <r>
      <rPr>
        <b/>
        <sz val="10"/>
        <color theme="1"/>
        <rFont val="Times New Roman"/>
        <family val="1"/>
        <charset val="204"/>
      </rPr>
      <t xml:space="preserve">Строительство 22 новых водохранилищ  </t>
    </r>
    <r>
      <rPr>
        <sz val="10"/>
        <color theme="1"/>
        <rFont val="Times New Roman"/>
        <family val="1"/>
        <charset val="204"/>
      </rPr>
      <t xml:space="preserve">в.т.ч.                                                   Алматинская обл. - 2;                                                           Актюбинск. обл. - 1 (10 вдх);                                         ВКО -6;                                                               Жамбылская обл. - 4;                               Кызылординская обл. - 3;                                              ЗКО - 2;                                                                             ЮКО - 2;                                                         </t>
    </r>
    <r>
      <rPr>
        <sz val="10"/>
        <color rgb="FFFF0000"/>
        <rFont val="Times New Roman"/>
        <family val="1"/>
        <charset val="204"/>
      </rPr>
      <t>Мангистауская обл. -1. (МНЭ отказал)</t>
    </r>
  </si>
  <si>
    <r>
      <rPr>
        <b/>
        <sz val="10"/>
        <color theme="1"/>
        <rFont val="Times New Roman"/>
        <family val="1"/>
        <charset val="204"/>
      </rPr>
      <t xml:space="preserve">Восстановление орошаемых земель   </t>
    </r>
    <r>
      <rPr>
        <sz val="10"/>
        <color theme="1"/>
        <rFont val="Times New Roman"/>
        <family val="1"/>
        <charset val="204"/>
      </rPr>
      <t xml:space="preserve">Запад-Казахстанской области - 21,0 тыс.га </t>
    </r>
  </si>
  <si>
    <r>
      <t>В</t>
    </r>
    <r>
      <rPr>
        <i/>
        <sz val="10"/>
        <color theme="1"/>
        <rFont val="Times New Roman"/>
        <family val="1"/>
        <charset val="204"/>
      </rPr>
      <t>т.ч                                                                                                       2016 г - 710 ,0                                                                                                                2017 г -7 675,063                                                                                     2018 г - 5 913,652</t>
    </r>
  </si>
  <si>
    <t>А) Объекты вхожящие в план-мероприятия Госпрограммы АПК на 2017-2021 гг.</t>
  </si>
  <si>
    <t>IV. Восстановление ирригации и дренажа (482 тыс.га)  из Республиканского бюджета (через пополнение уставного капитала).</t>
  </si>
  <si>
    <t>III. Восстановление ирригации и дренажа (128,1 тыс.га) финансируемый международными финансовыми организациями (МФО)</t>
  </si>
  <si>
    <t xml:space="preserve">Восстановление ирригации и дренажа с Исламским Банком Развития (ИБР)   в.т.ч.                                           </t>
  </si>
  <si>
    <r>
      <rPr>
        <b/>
        <sz val="10"/>
        <color theme="1"/>
        <rFont val="Times New Roman"/>
        <family val="1"/>
        <charset val="204"/>
      </rPr>
      <t>«Реконструкция водохозяйственных и гидромелиоративных систем "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с Европейским Банком   реконструкции и развития (ЕБРР)  вт.ч.                                             </t>
    </r>
  </si>
  <si>
    <r>
      <rPr>
        <sz val="10"/>
        <color rgb="FFFF0000"/>
        <rFont val="Times New Roman"/>
        <family val="1"/>
        <charset val="204"/>
      </rPr>
      <t xml:space="preserve">Сданы  в МНЭ   для рассмотрение :                                                        К-Орд - 3вдх;  Караган -4 вдх;     СКО -1 вдх  ;                                </t>
    </r>
    <r>
      <rPr>
        <sz val="10"/>
        <rFont val="Times New Roman"/>
        <family val="1"/>
        <charset val="204"/>
      </rPr>
      <t xml:space="preserve">ЗКО - 3 вдх и ЮКО - 5 вдх    ИП готово будет сдан в МНЭ            31 августа 2017 г.                                          </t>
    </r>
  </si>
  <si>
    <t>Инвеспредложение сдан в МНЭ -11,39 тыс.га</t>
  </si>
  <si>
    <r>
      <rPr>
        <b/>
        <sz val="10"/>
        <color theme="1"/>
        <rFont val="Times New Roman"/>
        <family val="1"/>
        <charset val="204"/>
      </rPr>
      <t>Строительство Кенбидайкского водохранилища</t>
    </r>
    <r>
      <rPr>
        <sz val="10"/>
        <color theme="1"/>
        <rFont val="Times New Roman"/>
        <family val="1"/>
        <charset val="204"/>
      </rPr>
      <t xml:space="preserve"> в Акмолинской области/550-600 млн.м3/</t>
    </r>
  </si>
  <si>
    <r>
      <rPr>
        <b/>
        <sz val="10"/>
        <color theme="1"/>
        <rFont val="Times New Roman"/>
        <family val="1"/>
        <charset val="204"/>
      </rPr>
      <t xml:space="preserve">Строительство Есильского контррегулятора          (Бузулук) </t>
    </r>
    <r>
      <rPr>
        <sz val="10"/>
        <color theme="1"/>
        <rFont val="Times New Roman"/>
        <family val="1"/>
        <charset val="204"/>
      </rPr>
      <t xml:space="preserve"> в Акмолинской области /1 057 млн.м3/</t>
    </r>
  </si>
  <si>
    <t>Реконструкция защитной дамбы г.Астана с устройством катастрофического водосброса и отводящего канала.</t>
  </si>
  <si>
    <r>
      <t xml:space="preserve"> </t>
    </r>
    <r>
      <rPr>
        <i/>
        <sz val="10"/>
        <color theme="1"/>
        <rFont val="Times New Roman"/>
        <family val="1"/>
        <charset val="204"/>
      </rPr>
      <t>Стоимость реконструкции .водохранилищ      -35 945,036 ;                               ПСД -661,394;                                                                                 Инженерно-тех. укрепление       -6 407,74                                            Локальная система оповещения       -1 743,6 млн.тенге              На рассмотрении в МНЭ.                                                МСХ - письмо в МНЭ - МФ на РБК</t>
    </r>
  </si>
  <si>
    <r>
      <t xml:space="preserve">Получено положит. эконом заключение МНЭ :                        ВКО  6 - вдх,                 Жамбыл - 4 вдх;       К-Орда -3 вдх;       ЗКО - 2 вдх,     </t>
    </r>
    <r>
      <rPr>
        <sz val="10"/>
        <rFont val="Times New Roman"/>
        <family val="1"/>
        <charset val="204"/>
      </rPr>
      <t xml:space="preserve">   Актюбе -1(10)-вдх;    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Алматы - 2вдх и ЮКО 2 вдх находится на рассмотрении в МНЭ (очередь).                                                              ТЭО: 2017-2018 гг (90%-10%);                                                 ПСД: 2018;                                                                            СМР: 2018-2020 гг.</t>
    </r>
  </si>
  <si>
    <r>
      <t xml:space="preserve">Б) Объекты по сохранению, накоплению и распределению паводковых вод и восстановлению, обустройству обводнительных сооружении </t>
    </r>
    <r>
      <rPr>
        <b/>
        <sz val="12"/>
        <rFont val="Times New Roman"/>
        <family val="1"/>
        <charset val="204"/>
      </rPr>
      <t>(Из резерва)</t>
    </r>
  </si>
  <si>
    <t>В связи с изменением технических параметров и названия ИП будет сдан в МНЭ 31 августа 2017 года                            Согласовано МСХ (Нысанбаев Е.Н.) для внесения ППРК</t>
  </si>
  <si>
    <t>Инвест.предложение подготовлены сдача в МНЭ 31 августа 2017 г                                                                          Согласовано МСХ (Нысанбаев Е.Н.) для внесения ППРК</t>
  </si>
  <si>
    <r>
      <t xml:space="preserve">В) Комплекс мер по предупреждению и устранению паводковых угроз </t>
    </r>
    <r>
      <rPr>
        <b/>
        <sz val="12"/>
        <rFont val="Times New Roman"/>
        <family val="1"/>
        <charset val="204"/>
      </rPr>
      <t>(Из резерва)</t>
    </r>
  </si>
  <si>
    <r>
      <rPr>
        <b/>
        <sz val="10"/>
        <color theme="1"/>
        <rFont val="Times New Roman"/>
        <family val="1"/>
        <charset val="204"/>
      </rPr>
      <t xml:space="preserve"> «Реконструкция 26-ти аварийных водохранилищ с внедрением современной инженерно-технической укрепленности и системы оповещения в потенциально опасных гидротехнических сооружениях»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, в.т.ч.                                                                 Акмолинская обл. - 3;                                                                            Алматинская обл. - 1;                                                                                  Актюбинская обл. - 1;                                                                           ВКО -8;                                                                                                                 Жамбылская обл. - 3;                                                                        Карагандинская обл. - 1;                                                   Кызылординская обл. - 1;                                                                   ЗКО - 1;                                                                                                                    СКО - 1;                                                                                                             Костанайская обл. -1;                                                                 Павлодарская обл. - 1;                                                                          ЮКО - 4.                                                                                                                  Инженерно-техническая укрепленность   (61 объект) Локальная система оповещениен (78 объект)     </t>
    </r>
    <r>
      <rPr>
        <sz val="10"/>
        <color rgb="FFFF0000"/>
        <rFont val="Times New Roman"/>
        <family val="1"/>
        <charset val="204"/>
      </rPr>
      <t>Многофакторное обследование = 1,7 млрд тенге исключено</t>
    </r>
    <r>
      <rPr>
        <sz val="10"/>
        <color theme="1"/>
        <rFont val="Times New Roman"/>
        <family val="1"/>
        <charset val="204"/>
      </rPr>
      <t xml:space="preserve">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</si>
</sst>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1" xfId="0" applyFont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3" fontId="2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4" fontId="3" fillId="0" borderId="5" xfId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/>
    <xf numFmtId="4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7" fillId="0" borderId="0" xfId="0" applyFont="1"/>
    <xf numFmtId="0" fontId="6" fillId="0" borderId="1" xfId="0" applyFont="1" applyBorder="1" applyAlignment="1">
      <alignment vertical="top" wrapText="1"/>
    </xf>
    <xf numFmtId="4" fontId="7" fillId="0" borderId="0" xfId="0" applyNumberFormat="1" applyFont="1"/>
    <xf numFmtId="0" fontId="6" fillId="0" borderId="0" xfId="0" applyFont="1"/>
    <xf numFmtId="43" fontId="7" fillId="0" borderId="0" xfId="0" applyNumberFormat="1" applyFont="1"/>
    <xf numFmtId="43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64" fontId="6" fillId="0" borderId="1" xfId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/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8" fillId="0" borderId="23" xfId="0" applyFont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164" fontId="6" fillId="0" borderId="5" xfId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3" fontId="6" fillId="2" borderId="24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164" fontId="6" fillId="2" borderId="1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26" xfId="0" applyBorder="1" applyAlignment="1">
      <alignment wrapText="1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view="pageBreakPreview" zoomScaleSheetLayoutView="100" workbookViewId="0">
      <selection activeCell="A2" sqref="A2:H35"/>
    </sheetView>
  </sheetViews>
  <sheetFormatPr defaultRowHeight="15" x14ac:dyDescent="0.25"/>
  <cols>
    <col min="1" max="1" width="4.7109375" customWidth="1"/>
    <col min="2" max="2" width="37.5703125" customWidth="1"/>
    <col min="3" max="3" width="15.85546875" customWidth="1"/>
    <col min="4" max="5" width="13" customWidth="1"/>
    <col min="6" max="6" width="14.5703125" bestFit="1" customWidth="1"/>
    <col min="7" max="7" width="13" customWidth="1"/>
    <col min="8" max="8" width="27.140625" customWidth="1"/>
  </cols>
  <sheetData>
    <row r="2" spans="1:13" x14ac:dyDescent="0.25">
      <c r="A2" s="99" t="s">
        <v>11</v>
      </c>
      <c r="B2" s="99"/>
      <c r="C2" s="99"/>
      <c r="D2" s="99"/>
      <c r="E2" s="99"/>
      <c r="F2" s="99"/>
      <c r="G2" s="99"/>
      <c r="H2" s="99"/>
    </row>
    <row r="3" spans="1:13" x14ac:dyDescent="0.25">
      <c r="A3" s="100" t="s">
        <v>12</v>
      </c>
      <c r="B3" s="100"/>
      <c r="C3" s="100"/>
      <c r="D3" s="100"/>
      <c r="E3" s="100"/>
      <c r="F3" s="100"/>
      <c r="G3" s="100"/>
      <c r="H3" s="100"/>
    </row>
    <row r="4" spans="1:13" x14ac:dyDescent="0.25">
      <c r="A4" s="7"/>
      <c r="B4" s="105" t="s">
        <v>0</v>
      </c>
      <c r="C4" s="107" t="s">
        <v>1</v>
      </c>
      <c r="D4" s="108" t="s">
        <v>23</v>
      </c>
      <c r="E4" s="109"/>
      <c r="F4" s="110"/>
      <c r="G4" s="111" t="s">
        <v>2</v>
      </c>
      <c r="H4" s="107" t="s">
        <v>4</v>
      </c>
    </row>
    <row r="5" spans="1:13" ht="42.75" customHeight="1" x14ac:dyDescent="0.25">
      <c r="A5" s="1" t="s">
        <v>7</v>
      </c>
      <c r="B5" s="106"/>
      <c r="C5" s="107"/>
      <c r="D5" s="1" t="s">
        <v>24</v>
      </c>
      <c r="E5" s="1" t="s">
        <v>25</v>
      </c>
      <c r="F5" s="1" t="s">
        <v>26</v>
      </c>
      <c r="G5" s="112"/>
      <c r="H5" s="107"/>
      <c r="I5" s="3"/>
      <c r="J5" s="3"/>
      <c r="K5" s="3"/>
      <c r="L5" s="3"/>
      <c r="M5" s="3"/>
    </row>
    <row r="6" spans="1:13" ht="142.5" x14ac:dyDescent="0.25">
      <c r="A6" s="10">
        <v>1</v>
      </c>
      <c r="B6" s="40" t="s">
        <v>47</v>
      </c>
      <c r="C6" s="41">
        <v>14298.815000000001</v>
      </c>
      <c r="D6" s="39"/>
      <c r="E6" s="39"/>
      <c r="F6" s="41">
        <v>14298.82</v>
      </c>
      <c r="G6" s="42" t="s">
        <v>3</v>
      </c>
      <c r="H6" s="43" t="s">
        <v>10</v>
      </c>
      <c r="I6" s="4"/>
      <c r="J6" s="4"/>
      <c r="K6" s="4"/>
      <c r="L6" s="4"/>
      <c r="M6" s="4"/>
    </row>
    <row r="7" spans="1:13" ht="209.25" x14ac:dyDescent="0.25">
      <c r="A7" s="10">
        <v>2</v>
      </c>
      <c r="B7" s="2" t="s">
        <v>48</v>
      </c>
      <c r="C7" s="5">
        <f>E7+F7</f>
        <v>44315.1</v>
      </c>
      <c r="D7" s="5"/>
      <c r="E7" s="5">
        <v>749.9</v>
      </c>
      <c r="F7" s="5">
        <v>43565.2</v>
      </c>
      <c r="G7" s="1" t="s">
        <v>5</v>
      </c>
      <c r="H7" s="35" t="s">
        <v>32</v>
      </c>
      <c r="I7" s="4"/>
      <c r="J7" s="4"/>
      <c r="K7" s="4"/>
      <c r="L7" s="4"/>
      <c r="M7" s="4"/>
    </row>
    <row r="8" spans="1:13" ht="149.25" x14ac:dyDescent="0.25">
      <c r="A8" s="10">
        <v>3</v>
      </c>
      <c r="B8" s="2" t="s">
        <v>33</v>
      </c>
      <c r="C8" s="5">
        <f>D8+E8+F8</f>
        <v>63032.621999999996</v>
      </c>
      <c r="D8" s="5">
        <v>337.642</v>
      </c>
      <c r="E8" s="5">
        <v>1759.367</v>
      </c>
      <c r="F8" s="5">
        <v>60935.612999999998</v>
      </c>
      <c r="G8" s="1" t="s">
        <v>5</v>
      </c>
      <c r="H8" s="2" t="s">
        <v>27</v>
      </c>
      <c r="I8" s="4"/>
      <c r="J8" s="4"/>
      <c r="K8" s="4"/>
      <c r="L8" s="4"/>
      <c r="M8" s="4"/>
    </row>
    <row r="9" spans="1:13" ht="29.25" x14ac:dyDescent="0.25">
      <c r="A9" s="10">
        <v>4</v>
      </c>
      <c r="B9" s="2" t="s">
        <v>13</v>
      </c>
      <c r="C9" s="5">
        <v>2843</v>
      </c>
      <c r="D9" s="5">
        <v>20.399999999999999</v>
      </c>
      <c r="E9" s="5">
        <v>102</v>
      </c>
      <c r="F9" s="5">
        <v>2720.6</v>
      </c>
      <c r="G9" s="6" t="s">
        <v>8</v>
      </c>
      <c r="H9" s="9"/>
      <c r="I9" s="4"/>
      <c r="J9" s="4"/>
      <c r="K9" s="4"/>
      <c r="L9" s="4"/>
      <c r="M9" s="4"/>
    </row>
    <row r="10" spans="1:13" ht="29.25" x14ac:dyDescent="0.25">
      <c r="A10" s="10">
        <v>5</v>
      </c>
      <c r="B10" s="2" t="s">
        <v>14</v>
      </c>
      <c r="C10" s="5">
        <v>13600</v>
      </c>
      <c r="D10" s="5">
        <v>101.93</v>
      </c>
      <c r="E10" s="5">
        <v>509.67</v>
      </c>
      <c r="F10" s="5">
        <v>12988.4</v>
      </c>
      <c r="G10" s="6" t="s">
        <v>8</v>
      </c>
      <c r="H10" s="9"/>
      <c r="I10" s="4"/>
      <c r="J10" s="4"/>
      <c r="K10" s="4"/>
      <c r="L10" s="4"/>
      <c r="M10" s="4"/>
    </row>
    <row r="11" spans="1:13" ht="96" customHeight="1" x14ac:dyDescent="0.25">
      <c r="A11" s="10">
        <v>6</v>
      </c>
      <c r="B11" s="2" t="s">
        <v>49</v>
      </c>
      <c r="C11" s="5">
        <f>D11+E11+F11</f>
        <v>21470.626999999997</v>
      </c>
      <c r="D11" s="5">
        <v>183.37100000000001</v>
      </c>
      <c r="E11" s="5">
        <v>719.78200000000004</v>
      </c>
      <c r="F11" s="5">
        <v>20567.473999999998</v>
      </c>
      <c r="G11" s="5" t="s">
        <v>9</v>
      </c>
      <c r="H11" s="9"/>
      <c r="I11" s="4"/>
      <c r="J11" s="4"/>
      <c r="K11" s="4"/>
      <c r="L11" s="4"/>
      <c r="M11" s="4"/>
    </row>
    <row r="12" spans="1:13" ht="44.25" x14ac:dyDescent="0.25">
      <c r="A12" s="104">
        <v>7</v>
      </c>
      <c r="B12" s="11" t="s">
        <v>34</v>
      </c>
      <c r="C12" s="17">
        <v>53243.09</v>
      </c>
      <c r="D12" s="26"/>
      <c r="E12" s="1"/>
      <c r="F12" s="17">
        <v>53243.09</v>
      </c>
      <c r="G12" s="12" t="s">
        <v>15</v>
      </c>
      <c r="H12" s="9"/>
      <c r="I12" s="4" t="s">
        <v>6</v>
      </c>
      <c r="J12" s="4"/>
      <c r="K12" s="4"/>
      <c r="L12" s="4"/>
      <c r="M12" s="4"/>
    </row>
    <row r="13" spans="1:13" x14ac:dyDescent="0.25">
      <c r="A13" s="113"/>
      <c r="B13" s="3" t="s">
        <v>28</v>
      </c>
      <c r="C13" s="27">
        <v>19167.512999999999</v>
      </c>
      <c r="D13" s="26"/>
      <c r="E13" s="1"/>
      <c r="F13" s="28">
        <v>19167.512999999999</v>
      </c>
      <c r="G13" s="12"/>
      <c r="H13" s="9"/>
      <c r="I13" s="4"/>
      <c r="J13" s="4"/>
      <c r="K13" s="4"/>
      <c r="L13" s="4"/>
      <c r="M13" s="4"/>
    </row>
    <row r="14" spans="1:13" x14ac:dyDescent="0.25">
      <c r="A14" s="114"/>
      <c r="B14" s="9" t="s">
        <v>29</v>
      </c>
      <c r="C14" s="29">
        <v>34075.578000000001</v>
      </c>
      <c r="D14" s="26"/>
      <c r="E14" s="1"/>
      <c r="F14" s="28">
        <v>34075.578000000001</v>
      </c>
      <c r="G14" s="12"/>
      <c r="H14" s="9"/>
      <c r="I14" s="4"/>
      <c r="J14" s="4"/>
      <c r="K14" s="4"/>
      <c r="L14" s="4"/>
      <c r="M14" s="4"/>
    </row>
    <row r="15" spans="1:13" ht="29.25" x14ac:dyDescent="0.25">
      <c r="A15" s="13"/>
      <c r="B15" s="14" t="s">
        <v>30</v>
      </c>
      <c r="C15" s="30">
        <f>C13+C14</f>
        <v>53243.091</v>
      </c>
      <c r="D15" s="31"/>
      <c r="E15" s="32"/>
      <c r="F15" s="33">
        <f>F13+F14</f>
        <v>53243.091</v>
      </c>
      <c r="G15" s="15"/>
      <c r="H15" s="9"/>
      <c r="I15" s="4"/>
      <c r="J15" s="4"/>
      <c r="K15" s="4"/>
      <c r="L15" s="4"/>
      <c r="M15" s="4"/>
    </row>
    <row r="16" spans="1:13" ht="73.5" x14ac:dyDescent="0.25">
      <c r="A16" s="102">
        <v>8</v>
      </c>
      <c r="B16" s="3" t="s">
        <v>35</v>
      </c>
      <c r="C16" s="16">
        <v>60871.593000000001</v>
      </c>
      <c r="D16" s="1"/>
      <c r="E16" s="1"/>
      <c r="F16" s="17">
        <v>60871.59</v>
      </c>
      <c r="G16" s="1" t="s">
        <v>16</v>
      </c>
      <c r="H16" s="101"/>
      <c r="I16" s="4" t="s">
        <v>6</v>
      </c>
      <c r="J16" s="4"/>
      <c r="K16" s="4"/>
      <c r="L16" s="4"/>
      <c r="M16" s="4"/>
    </row>
    <row r="17" spans="1:13" x14ac:dyDescent="0.25">
      <c r="A17" s="103"/>
      <c r="B17" s="3" t="s">
        <v>17</v>
      </c>
      <c r="C17" s="34">
        <v>10932.763999999999</v>
      </c>
      <c r="D17" s="28"/>
      <c r="E17" s="28">
        <v>0</v>
      </c>
      <c r="F17" s="28">
        <v>10932.76</v>
      </c>
      <c r="G17" s="18"/>
      <c r="H17" s="101"/>
      <c r="I17" s="4"/>
      <c r="J17" s="4"/>
      <c r="K17" s="4"/>
      <c r="L17" s="4"/>
      <c r="M17" s="4"/>
    </row>
    <row r="18" spans="1:13" x14ac:dyDescent="0.25">
      <c r="A18" s="103"/>
      <c r="B18" s="3" t="s">
        <v>18</v>
      </c>
      <c r="C18" s="34">
        <v>27100</v>
      </c>
      <c r="D18" s="28"/>
      <c r="E18" s="28">
        <v>1069.7280000000001</v>
      </c>
      <c r="F18" s="28">
        <f>C18-E18</f>
        <v>26030.272000000001</v>
      </c>
      <c r="G18" s="18"/>
      <c r="H18" s="101"/>
      <c r="I18" s="4"/>
      <c r="J18" s="4"/>
      <c r="K18" s="4"/>
      <c r="L18" s="4"/>
      <c r="M18" s="4"/>
    </row>
    <row r="19" spans="1:13" x14ac:dyDescent="0.25">
      <c r="A19" s="104"/>
      <c r="B19" s="3" t="s">
        <v>19</v>
      </c>
      <c r="C19" s="34">
        <v>22838.826000000001</v>
      </c>
      <c r="D19" s="35"/>
      <c r="E19" s="35">
        <v>282.58800000000002</v>
      </c>
      <c r="F19" s="28">
        <v>22556.241999999998</v>
      </c>
      <c r="G19" s="18"/>
      <c r="H19" s="101"/>
      <c r="I19" s="4"/>
      <c r="J19" s="4"/>
      <c r="K19" s="4"/>
      <c r="L19" s="4"/>
      <c r="M19" s="4"/>
    </row>
    <row r="20" spans="1:13" ht="29.25" x14ac:dyDescent="0.25">
      <c r="A20" s="19"/>
      <c r="B20" s="14" t="s">
        <v>31</v>
      </c>
      <c r="C20" s="33">
        <f>C17+C18+C19</f>
        <v>60871.59</v>
      </c>
      <c r="D20" s="33"/>
      <c r="E20" s="33">
        <f>E17+E18+E19</f>
        <v>1352.316</v>
      </c>
      <c r="F20" s="33">
        <f>F17+F18+F19</f>
        <v>59519.273999999998</v>
      </c>
      <c r="G20" s="18"/>
      <c r="H20" s="38"/>
      <c r="I20" s="4"/>
      <c r="J20" s="4"/>
      <c r="K20" s="4"/>
      <c r="L20" s="4"/>
      <c r="M20" s="4"/>
    </row>
    <row r="21" spans="1:13" ht="44.25" x14ac:dyDescent="0.25">
      <c r="A21" s="19">
        <v>9</v>
      </c>
      <c r="B21" s="11" t="s">
        <v>36</v>
      </c>
      <c r="C21" s="28">
        <v>13954</v>
      </c>
      <c r="D21" s="28"/>
      <c r="E21" s="28">
        <v>558.16</v>
      </c>
      <c r="F21" s="28">
        <f>C21-E21</f>
        <v>13395.84</v>
      </c>
      <c r="G21" s="12" t="s">
        <v>20</v>
      </c>
      <c r="H21" s="9"/>
      <c r="I21" s="4" t="s">
        <v>6</v>
      </c>
      <c r="J21" s="4"/>
      <c r="K21" s="4"/>
      <c r="L21" s="4"/>
      <c r="M21" s="4"/>
    </row>
    <row r="22" spans="1:13" ht="44.25" x14ac:dyDescent="0.25">
      <c r="A22" s="19">
        <v>10</v>
      </c>
      <c r="B22" s="9" t="s">
        <v>37</v>
      </c>
      <c r="C22" s="36">
        <v>7178</v>
      </c>
      <c r="D22" s="36"/>
      <c r="E22" s="36">
        <v>287.12</v>
      </c>
      <c r="F22" s="28">
        <f t="shared" ref="F22:F31" si="0">C22-E22</f>
        <v>6890.88</v>
      </c>
      <c r="G22" s="8"/>
      <c r="H22" s="8"/>
    </row>
    <row r="23" spans="1:13" ht="29.25" customHeight="1" x14ac:dyDescent="0.25">
      <c r="A23" s="19">
        <v>11</v>
      </c>
      <c r="B23" s="9" t="s">
        <v>38</v>
      </c>
      <c r="C23" s="36">
        <v>15687</v>
      </c>
      <c r="D23" s="36"/>
      <c r="E23" s="36">
        <v>627.48</v>
      </c>
      <c r="F23" s="28">
        <f t="shared" si="0"/>
        <v>15059.52</v>
      </c>
      <c r="G23" s="8"/>
      <c r="H23" s="8"/>
    </row>
    <row r="24" spans="1:13" ht="44.25" x14ac:dyDescent="0.25">
      <c r="A24" s="8">
        <v>12</v>
      </c>
      <c r="B24" s="9" t="s">
        <v>39</v>
      </c>
      <c r="C24" s="36">
        <v>13929</v>
      </c>
      <c r="D24" s="36"/>
      <c r="E24" s="36">
        <v>557.16</v>
      </c>
      <c r="F24" s="28">
        <f t="shared" si="0"/>
        <v>13371.84</v>
      </c>
      <c r="G24" s="8"/>
      <c r="H24" s="8"/>
    </row>
    <row r="25" spans="1:13" ht="44.25" x14ac:dyDescent="0.25">
      <c r="A25" s="8">
        <v>13</v>
      </c>
      <c r="B25" s="9" t="s">
        <v>40</v>
      </c>
      <c r="C25" s="36">
        <v>10312</v>
      </c>
      <c r="D25" s="36"/>
      <c r="E25" s="36">
        <v>412.48</v>
      </c>
      <c r="F25" s="28">
        <f t="shared" si="0"/>
        <v>9899.52</v>
      </c>
      <c r="G25" s="8"/>
      <c r="H25" s="8"/>
    </row>
    <row r="26" spans="1:13" ht="44.25" x14ac:dyDescent="0.25">
      <c r="A26" s="8">
        <v>14</v>
      </c>
      <c r="B26" s="9" t="s">
        <v>41</v>
      </c>
      <c r="C26" s="36">
        <v>60333</v>
      </c>
      <c r="D26" s="36"/>
      <c r="E26" s="36">
        <v>2413.3119999999999</v>
      </c>
      <c r="F26" s="28">
        <f t="shared" si="0"/>
        <v>57919.688000000002</v>
      </c>
      <c r="G26" s="8"/>
      <c r="H26" s="8"/>
    </row>
    <row r="27" spans="1:13" ht="44.25" x14ac:dyDescent="0.25">
      <c r="A27" s="8">
        <v>15</v>
      </c>
      <c r="B27" s="9" t="s">
        <v>42</v>
      </c>
      <c r="C27" s="36">
        <v>3228</v>
      </c>
      <c r="D27" s="36"/>
      <c r="E27" s="36">
        <v>129.12</v>
      </c>
      <c r="F27" s="28">
        <f t="shared" si="0"/>
        <v>3098.88</v>
      </c>
      <c r="G27" s="8"/>
      <c r="H27" s="8"/>
    </row>
    <row r="28" spans="1:13" ht="44.25" x14ac:dyDescent="0.25">
      <c r="A28" s="20">
        <v>16</v>
      </c>
      <c r="B28" s="9" t="s">
        <v>43</v>
      </c>
      <c r="C28" s="36">
        <v>10025</v>
      </c>
      <c r="D28" s="36"/>
      <c r="E28" s="36">
        <v>401</v>
      </c>
      <c r="F28" s="28">
        <f t="shared" si="0"/>
        <v>9624</v>
      </c>
      <c r="G28" s="8"/>
      <c r="H28" s="8"/>
    </row>
    <row r="29" spans="1:13" ht="44.25" x14ac:dyDescent="0.25">
      <c r="A29" s="20">
        <v>17</v>
      </c>
      <c r="B29" s="9" t="s">
        <v>44</v>
      </c>
      <c r="C29" s="36">
        <v>11114</v>
      </c>
      <c r="D29" s="36"/>
      <c r="E29" s="36">
        <v>444.56</v>
      </c>
      <c r="F29" s="28">
        <f t="shared" si="0"/>
        <v>10669.44</v>
      </c>
      <c r="G29" s="8"/>
      <c r="H29" s="8"/>
    </row>
    <row r="30" spans="1:13" ht="32.25" customHeight="1" x14ac:dyDescent="0.25">
      <c r="A30" s="20">
        <v>18</v>
      </c>
      <c r="B30" s="9" t="s">
        <v>45</v>
      </c>
      <c r="C30" s="36">
        <v>7849</v>
      </c>
      <c r="D30" s="36"/>
      <c r="E30" s="36">
        <v>313.95999999999998</v>
      </c>
      <c r="F30" s="28">
        <f t="shared" si="0"/>
        <v>7535.04</v>
      </c>
      <c r="G30" s="8"/>
      <c r="H30" s="8"/>
    </row>
    <row r="31" spans="1:13" ht="44.25" x14ac:dyDescent="0.25">
      <c r="A31" s="20">
        <v>19</v>
      </c>
      <c r="B31" s="9" t="s">
        <v>46</v>
      </c>
      <c r="C31" s="36">
        <v>15998</v>
      </c>
      <c r="D31" s="36"/>
      <c r="E31" s="36">
        <v>639.91999999999996</v>
      </c>
      <c r="F31" s="28">
        <f t="shared" si="0"/>
        <v>15358.08</v>
      </c>
      <c r="G31" s="8"/>
      <c r="H31" s="8"/>
    </row>
    <row r="32" spans="1:13" x14ac:dyDescent="0.25">
      <c r="A32" s="20"/>
      <c r="B32" s="21" t="s">
        <v>50</v>
      </c>
      <c r="C32" s="37">
        <v>169607</v>
      </c>
      <c r="D32" s="37"/>
      <c r="E32" s="37">
        <f>SUM(E21:E31)</f>
        <v>6784.2719999999999</v>
      </c>
      <c r="F32" s="37">
        <f>SUM(F21:F31)</f>
        <v>162822.728</v>
      </c>
      <c r="G32" s="8"/>
      <c r="H32" s="8"/>
    </row>
    <row r="33" spans="1:8" x14ac:dyDescent="0.25">
      <c r="A33" s="21"/>
      <c r="B33" s="45" t="s">
        <v>51</v>
      </c>
      <c r="C33" s="46">
        <f>C6+C7+C8+C9+C10+C11+C15+C20+C32</f>
        <v>443281.84499999997</v>
      </c>
      <c r="D33" s="46">
        <f>D6+D7+D8+D9+D10+D11+D12+D13+D14+D15+D16+D17+D18+D19+D20+D21+D22+D23+D24+D25+D26+D27+D28+D29+D30+D31</f>
        <v>643.34299999999996</v>
      </c>
      <c r="E33" s="47">
        <f>E7+E8+E9+E10+E11+E20+E32</f>
        <v>11977.307000000001</v>
      </c>
      <c r="F33" s="46">
        <f>F6+F7+F8+F9+F10+F11+F15+F16+F32</f>
        <v>432013.51599999995</v>
      </c>
      <c r="G33" s="45"/>
      <c r="H33" s="45"/>
    </row>
    <row r="34" spans="1:8" x14ac:dyDescent="0.25">
      <c r="A34" s="22"/>
      <c r="B34" s="22"/>
      <c r="C34" s="22"/>
      <c r="D34" s="22"/>
      <c r="E34" s="23"/>
      <c r="F34" s="22"/>
      <c r="G34" s="22"/>
      <c r="H34" s="22"/>
    </row>
    <row r="35" spans="1:8" x14ac:dyDescent="0.25">
      <c r="A35" s="22"/>
      <c r="B35" s="24" t="s">
        <v>21</v>
      </c>
      <c r="D35" s="22"/>
      <c r="E35" s="25"/>
      <c r="F35" s="44"/>
      <c r="G35" s="24" t="s">
        <v>22</v>
      </c>
      <c r="H35" s="22"/>
    </row>
    <row r="36" spans="1:8" x14ac:dyDescent="0.25">
      <c r="A36" s="22"/>
      <c r="B36" s="22"/>
      <c r="C36" s="22"/>
      <c r="D36" s="22"/>
      <c r="E36" s="22"/>
      <c r="F36" s="22"/>
      <c r="G36" s="22"/>
      <c r="H36" s="22"/>
    </row>
    <row r="37" spans="1:8" x14ac:dyDescent="0.25">
      <c r="A37" s="22"/>
      <c r="B37" s="22"/>
      <c r="C37" s="22"/>
      <c r="D37" s="22"/>
      <c r="E37" s="22"/>
      <c r="F37" s="22"/>
      <c r="G37" s="22"/>
      <c r="H37" s="22"/>
    </row>
    <row r="38" spans="1:8" x14ac:dyDescent="0.25">
      <c r="A38" s="22"/>
      <c r="B38" s="22"/>
      <c r="C38" s="22"/>
      <c r="D38" s="22"/>
      <c r="E38" s="22"/>
      <c r="F38" s="22"/>
      <c r="G38" s="22"/>
      <c r="H38" s="22"/>
    </row>
    <row r="39" spans="1:8" x14ac:dyDescent="0.25">
      <c r="A39" s="22"/>
      <c r="B39" s="22"/>
      <c r="C39" s="22"/>
      <c r="D39" s="22"/>
      <c r="E39" s="22"/>
      <c r="F39" s="22"/>
      <c r="G39" s="22"/>
      <c r="H39" s="22"/>
    </row>
  </sheetData>
  <mergeCells count="10">
    <mergeCell ref="A2:H2"/>
    <mergeCell ref="A3:H3"/>
    <mergeCell ref="H16:H19"/>
    <mergeCell ref="A16:A19"/>
    <mergeCell ref="B4:B5"/>
    <mergeCell ref="C4:C5"/>
    <mergeCell ref="D4:F4"/>
    <mergeCell ref="G4:G5"/>
    <mergeCell ref="H4:H5"/>
    <mergeCell ref="A12:A14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topLeftCell="A36" zoomScale="75" zoomScaleNormal="100" zoomScaleSheetLayoutView="75" workbookViewId="0">
      <selection activeCell="D50" sqref="D50"/>
    </sheetView>
  </sheetViews>
  <sheetFormatPr defaultRowHeight="12.75" x14ac:dyDescent="0.2"/>
  <cols>
    <col min="1" max="1" width="4.140625" style="48" customWidth="1"/>
    <col min="2" max="2" width="43" style="48" customWidth="1"/>
    <col min="3" max="3" width="16.5703125" style="48" customWidth="1"/>
    <col min="4" max="4" width="11.42578125" style="48" customWidth="1"/>
    <col min="5" max="5" width="13" style="48" customWidth="1"/>
    <col min="6" max="6" width="13.28515625" style="48" customWidth="1"/>
    <col min="7" max="7" width="12.42578125" style="48" customWidth="1"/>
    <col min="8" max="8" width="51.7109375" style="48" customWidth="1"/>
    <col min="9" max="16384" width="9.140625" style="48"/>
  </cols>
  <sheetData>
    <row r="1" spans="1:8" ht="22.5" customHeight="1" x14ac:dyDescent="0.2">
      <c r="A1" s="115" t="s">
        <v>11</v>
      </c>
      <c r="B1" s="115"/>
      <c r="C1" s="115"/>
      <c r="D1" s="115"/>
      <c r="E1" s="115"/>
      <c r="F1" s="115"/>
      <c r="G1" s="115"/>
      <c r="H1" s="115"/>
    </row>
    <row r="2" spans="1:8" ht="27.75" customHeight="1" thickBot="1" x14ac:dyDescent="0.25">
      <c r="A2" s="116" t="s">
        <v>12</v>
      </c>
      <c r="B2" s="116"/>
      <c r="C2" s="116"/>
      <c r="D2" s="116"/>
      <c r="E2" s="116"/>
      <c r="F2" s="116"/>
      <c r="G2" s="116"/>
      <c r="H2" s="116"/>
    </row>
    <row r="3" spans="1:8" x14ac:dyDescent="0.2">
      <c r="A3" s="60"/>
      <c r="B3" s="117" t="s">
        <v>0</v>
      </c>
      <c r="C3" s="117" t="s">
        <v>1</v>
      </c>
      <c r="D3" s="119" t="s">
        <v>23</v>
      </c>
      <c r="E3" s="120"/>
      <c r="F3" s="121"/>
      <c r="G3" s="122" t="s">
        <v>2</v>
      </c>
      <c r="H3" s="124" t="s">
        <v>4</v>
      </c>
    </row>
    <row r="4" spans="1:8" x14ac:dyDescent="0.2">
      <c r="A4" s="61" t="s">
        <v>7</v>
      </c>
      <c r="B4" s="118"/>
      <c r="C4" s="118"/>
      <c r="D4" s="54" t="s">
        <v>24</v>
      </c>
      <c r="E4" s="54" t="s">
        <v>25</v>
      </c>
      <c r="F4" s="54" t="s">
        <v>26</v>
      </c>
      <c r="G4" s="123"/>
      <c r="H4" s="125"/>
    </row>
    <row r="5" spans="1:8" ht="15" x14ac:dyDescent="0.2">
      <c r="A5" s="61"/>
      <c r="B5" s="126" t="s">
        <v>76</v>
      </c>
      <c r="C5" s="127"/>
      <c r="D5" s="127"/>
      <c r="E5" s="127"/>
      <c r="F5" s="127"/>
      <c r="G5" s="127"/>
      <c r="H5" s="128"/>
    </row>
    <row r="6" spans="1:8" ht="15" customHeight="1" x14ac:dyDescent="0.2">
      <c r="A6" s="61"/>
      <c r="B6" s="141" t="s">
        <v>70</v>
      </c>
      <c r="C6" s="142"/>
      <c r="D6" s="142"/>
      <c r="E6" s="142"/>
      <c r="F6" s="142"/>
      <c r="G6" s="142"/>
      <c r="H6" s="143"/>
    </row>
    <row r="7" spans="1:8" ht="114.75" x14ac:dyDescent="0.2">
      <c r="A7" s="62">
        <v>1</v>
      </c>
      <c r="B7" s="49" t="s">
        <v>71</v>
      </c>
      <c r="C7" s="71">
        <v>14298.815000000001</v>
      </c>
      <c r="D7" s="72"/>
      <c r="E7" s="72"/>
      <c r="F7" s="71">
        <v>14298.82</v>
      </c>
      <c r="G7" s="91" t="s">
        <v>3</v>
      </c>
      <c r="H7" s="63" t="s">
        <v>75</v>
      </c>
    </row>
    <row r="8" spans="1:8" ht="276" customHeight="1" x14ac:dyDescent="0.2">
      <c r="A8" s="62">
        <v>2</v>
      </c>
      <c r="B8" s="56" t="s">
        <v>92</v>
      </c>
      <c r="C8" s="73">
        <f>E8+F8</f>
        <v>44757.77</v>
      </c>
      <c r="D8" s="73"/>
      <c r="E8" s="73">
        <v>661.39400000000001</v>
      </c>
      <c r="F8" s="73">
        <v>44096.375999999997</v>
      </c>
      <c r="G8" s="77" t="s">
        <v>5</v>
      </c>
      <c r="H8" s="64" t="s">
        <v>86</v>
      </c>
    </row>
    <row r="9" spans="1:8" ht="15" x14ac:dyDescent="0.25">
      <c r="A9" s="62"/>
      <c r="B9" s="129" t="s">
        <v>72</v>
      </c>
      <c r="C9" s="130"/>
      <c r="D9" s="130"/>
      <c r="E9" s="130"/>
      <c r="F9" s="130"/>
      <c r="G9" s="130"/>
      <c r="H9" s="131"/>
    </row>
    <row r="10" spans="1:8" ht="149.25" customHeight="1" x14ac:dyDescent="0.2">
      <c r="A10" s="62">
        <v>3</v>
      </c>
      <c r="B10" s="56" t="s">
        <v>73</v>
      </c>
      <c r="C10" s="57">
        <f>D10+E10+F10</f>
        <v>63032.621999999996</v>
      </c>
      <c r="D10" s="57">
        <v>337.642</v>
      </c>
      <c r="E10" s="57">
        <v>1759.367</v>
      </c>
      <c r="F10" s="57">
        <v>60935.612999999998</v>
      </c>
      <c r="G10" s="54" t="s">
        <v>5</v>
      </c>
      <c r="H10" s="64" t="s">
        <v>87</v>
      </c>
    </row>
    <row r="11" spans="1:8" ht="21.75" customHeight="1" x14ac:dyDescent="0.2">
      <c r="A11" s="98"/>
      <c r="B11" s="141" t="s">
        <v>78</v>
      </c>
      <c r="C11" s="144"/>
      <c r="D11" s="144"/>
      <c r="E11" s="144"/>
      <c r="F11" s="144"/>
      <c r="G11" s="144"/>
      <c r="H11" s="145"/>
    </row>
    <row r="12" spans="1:8" ht="30" customHeight="1" x14ac:dyDescent="0.2">
      <c r="A12" s="132">
        <v>9</v>
      </c>
      <c r="B12" s="49" t="s">
        <v>79</v>
      </c>
      <c r="C12" s="75">
        <v>53243.09</v>
      </c>
      <c r="D12" s="76"/>
      <c r="E12" s="77"/>
      <c r="F12" s="75">
        <v>53243.09</v>
      </c>
      <c r="G12" s="77" t="s">
        <v>15</v>
      </c>
      <c r="H12" s="63"/>
    </row>
    <row r="13" spans="1:8" ht="21" customHeight="1" x14ac:dyDescent="0.2">
      <c r="A13" s="133"/>
      <c r="B13" s="58" t="s">
        <v>28</v>
      </c>
      <c r="C13" s="78">
        <v>19167.512999999999</v>
      </c>
      <c r="D13" s="76"/>
      <c r="E13" s="77"/>
      <c r="F13" s="79">
        <v>19167.512999999999</v>
      </c>
      <c r="G13" s="77"/>
      <c r="H13" s="63"/>
    </row>
    <row r="14" spans="1:8" ht="20.25" customHeight="1" x14ac:dyDescent="0.2">
      <c r="A14" s="134"/>
      <c r="B14" s="55" t="s">
        <v>29</v>
      </c>
      <c r="C14" s="80">
        <v>34075.578000000001</v>
      </c>
      <c r="D14" s="76"/>
      <c r="E14" s="77"/>
      <c r="F14" s="79">
        <v>34075.578000000001</v>
      </c>
      <c r="G14" s="77"/>
      <c r="H14" s="63"/>
    </row>
    <row r="15" spans="1:8" ht="49.5" customHeight="1" x14ac:dyDescent="0.2">
      <c r="A15" s="135">
        <v>10</v>
      </c>
      <c r="B15" s="58" t="s">
        <v>80</v>
      </c>
      <c r="C15" s="81">
        <v>60871.593000000001</v>
      </c>
      <c r="D15" s="77"/>
      <c r="E15" s="75">
        <f>E16+E17+E18</f>
        <v>1352.316</v>
      </c>
      <c r="F15" s="75">
        <v>59519.27</v>
      </c>
      <c r="G15" s="77" t="s">
        <v>16</v>
      </c>
      <c r="H15" s="137"/>
    </row>
    <row r="16" spans="1:8" ht="25.5" customHeight="1" x14ac:dyDescent="0.2">
      <c r="A16" s="136"/>
      <c r="B16" s="55" t="s">
        <v>67</v>
      </c>
      <c r="C16" s="79">
        <v>10932.763999999999</v>
      </c>
      <c r="D16" s="79"/>
      <c r="E16" s="79">
        <v>0</v>
      </c>
      <c r="F16" s="79">
        <v>10932.76</v>
      </c>
      <c r="G16" s="82"/>
      <c r="H16" s="137"/>
    </row>
    <row r="17" spans="1:8" ht="25.5" customHeight="1" x14ac:dyDescent="0.2">
      <c r="A17" s="136"/>
      <c r="B17" s="55" t="s">
        <v>18</v>
      </c>
      <c r="C17" s="79">
        <v>27100</v>
      </c>
      <c r="D17" s="79"/>
      <c r="E17" s="79">
        <v>1069.7280000000001</v>
      </c>
      <c r="F17" s="79">
        <f>C17-E17</f>
        <v>26030.272000000001</v>
      </c>
      <c r="G17" s="82"/>
      <c r="H17" s="137"/>
    </row>
    <row r="18" spans="1:8" ht="13.5" customHeight="1" x14ac:dyDescent="0.2">
      <c r="A18" s="132"/>
      <c r="B18" s="58" t="s">
        <v>19</v>
      </c>
      <c r="C18" s="83">
        <v>22838.826000000001</v>
      </c>
      <c r="D18" s="84"/>
      <c r="E18" s="84">
        <v>282.58800000000002</v>
      </c>
      <c r="F18" s="79">
        <v>22556.241999999998</v>
      </c>
      <c r="G18" s="82"/>
      <c r="H18" s="137"/>
    </row>
    <row r="19" spans="1:8" ht="26.25" customHeight="1" x14ac:dyDescent="0.2">
      <c r="A19" s="97"/>
      <c r="B19" s="141" t="s">
        <v>77</v>
      </c>
      <c r="C19" s="144"/>
      <c r="D19" s="144"/>
      <c r="E19" s="144"/>
      <c r="F19" s="144"/>
      <c r="G19" s="144"/>
      <c r="H19" s="145"/>
    </row>
    <row r="20" spans="1:8" ht="26.25" customHeight="1" x14ac:dyDescent="0.2">
      <c r="A20" s="96">
        <v>11</v>
      </c>
      <c r="B20" s="49" t="s">
        <v>53</v>
      </c>
      <c r="C20" s="79">
        <v>13954</v>
      </c>
      <c r="D20" s="79"/>
      <c r="E20" s="79">
        <v>558.16</v>
      </c>
      <c r="F20" s="79">
        <f>C20-E20</f>
        <v>13395.84</v>
      </c>
      <c r="G20" s="77" t="s">
        <v>20</v>
      </c>
      <c r="H20" s="95" t="s">
        <v>68</v>
      </c>
    </row>
    <row r="21" spans="1:8" ht="27.75" customHeight="1" x14ac:dyDescent="0.2">
      <c r="A21" s="96">
        <v>12</v>
      </c>
      <c r="B21" s="55" t="s">
        <v>54</v>
      </c>
      <c r="C21" s="85">
        <v>7178</v>
      </c>
      <c r="D21" s="85"/>
      <c r="E21" s="85">
        <v>287.12</v>
      </c>
      <c r="F21" s="79">
        <f t="shared" ref="F21:F30" si="0">C21-E21</f>
        <v>6890.88</v>
      </c>
      <c r="G21" s="86"/>
      <c r="H21" s="65"/>
    </row>
    <row r="22" spans="1:8" ht="30.75" customHeight="1" x14ac:dyDescent="0.2">
      <c r="A22" s="96">
        <v>13</v>
      </c>
      <c r="B22" s="55" t="s">
        <v>63</v>
      </c>
      <c r="C22" s="85">
        <v>15687</v>
      </c>
      <c r="D22" s="85"/>
      <c r="E22" s="85">
        <v>627.48</v>
      </c>
      <c r="F22" s="79">
        <f t="shared" si="0"/>
        <v>15059.52</v>
      </c>
      <c r="G22" s="86"/>
      <c r="H22" s="95" t="s">
        <v>69</v>
      </c>
    </row>
    <row r="23" spans="1:8" ht="30" customHeight="1" x14ac:dyDescent="0.2">
      <c r="A23" s="66">
        <v>14</v>
      </c>
      <c r="B23" s="55" t="s">
        <v>60</v>
      </c>
      <c r="C23" s="85">
        <v>13929</v>
      </c>
      <c r="D23" s="85"/>
      <c r="E23" s="85">
        <v>557.16</v>
      </c>
      <c r="F23" s="79">
        <f t="shared" si="0"/>
        <v>13371.84</v>
      </c>
      <c r="G23" s="86"/>
      <c r="H23" s="65"/>
    </row>
    <row r="24" spans="1:8" ht="27.75" customHeight="1" x14ac:dyDescent="0.2">
      <c r="A24" s="66">
        <v>15</v>
      </c>
      <c r="B24" s="55" t="s">
        <v>55</v>
      </c>
      <c r="C24" s="85">
        <v>10312</v>
      </c>
      <c r="D24" s="85"/>
      <c r="E24" s="85">
        <v>412.48</v>
      </c>
      <c r="F24" s="79">
        <f t="shared" si="0"/>
        <v>9899.52</v>
      </c>
      <c r="G24" s="86"/>
      <c r="H24" s="95" t="s">
        <v>82</v>
      </c>
    </row>
    <row r="25" spans="1:8" ht="22.5" customHeight="1" x14ac:dyDescent="0.2">
      <c r="A25" s="66">
        <v>16</v>
      </c>
      <c r="B25" s="55" t="s">
        <v>56</v>
      </c>
      <c r="C25" s="85">
        <v>60333</v>
      </c>
      <c r="D25" s="85"/>
      <c r="E25" s="85">
        <v>2413.3119999999999</v>
      </c>
      <c r="F25" s="79">
        <f t="shared" si="0"/>
        <v>57919.688000000002</v>
      </c>
      <c r="G25" s="86"/>
      <c r="H25" s="65"/>
    </row>
    <row r="26" spans="1:8" ht="31.5" customHeight="1" x14ac:dyDescent="0.2">
      <c r="A26" s="66">
        <v>17</v>
      </c>
      <c r="B26" s="55" t="s">
        <v>57</v>
      </c>
      <c r="C26" s="85">
        <v>3228</v>
      </c>
      <c r="D26" s="85"/>
      <c r="E26" s="85">
        <v>129.12</v>
      </c>
      <c r="F26" s="79">
        <f t="shared" si="0"/>
        <v>3098.88</v>
      </c>
      <c r="G26" s="86"/>
      <c r="H26" s="65"/>
    </row>
    <row r="27" spans="1:8" ht="32.25" customHeight="1" x14ac:dyDescent="0.2">
      <c r="A27" s="67">
        <v>18</v>
      </c>
      <c r="B27" s="55" t="s">
        <v>58</v>
      </c>
      <c r="C27" s="85">
        <v>10025</v>
      </c>
      <c r="D27" s="85"/>
      <c r="E27" s="85">
        <v>401</v>
      </c>
      <c r="F27" s="79">
        <f t="shared" si="0"/>
        <v>9624</v>
      </c>
      <c r="G27" s="86"/>
      <c r="H27" s="65"/>
    </row>
    <row r="28" spans="1:8" ht="30" customHeight="1" x14ac:dyDescent="0.2">
      <c r="A28" s="67">
        <v>19</v>
      </c>
      <c r="B28" s="55" t="s">
        <v>74</v>
      </c>
      <c r="C28" s="85">
        <v>11114</v>
      </c>
      <c r="D28" s="85"/>
      <c r="E28" s="85">
        <v>444.56</v>
      </c>
      <c r="F28" s="79">
        <f t="shared" si="0"/>
        <v>10669.44</v>
      </c>
      <c r="G28" s="86"/>
      <c r="H28" s="65"/>
    </row>
    <row r="29" spans="1:8" ht="29.25" customHeight="1" x14ac:dyDescent="0.2">
      <c r="A29" s="67">
        <v>20</v>
      </c>
      <c r="B29" s="55" t="s">
        <v>61</v>
      </c>
      <c r="C29" s="85">
        <v>7849</v>
      </c>
      <c r="D29" s="85"/>
      <c r="E29" s="85">
        <v>313.95999999999998</v>
      </c>
      <c r="F29" s="79">
        <f t="shared" si="0"/>
        <v>7535.04</v>
      </c>
      <c r="G29" s="86"/>
      <c r="H29" s="65"/>
    </row>
    <row r="30" spans="1:8" ht="27" customHeight="1" x14ac:dyDescent="0.2">
      <c r="A30" s="67">
        <v>20</v>
      </c>
      <c r="B30" s="55" t="s">
        <v>62</v>
      </c>
      <c r="C30" s="85">
        <v>15998</v>
      </c>
      <c r="D30" s="85"/>
      <c r="E30" s="85">
        <v>639.91999999999996</v>
      </c>
      <c r="F30" s="79">
        <f t="shared" si="0"/>
        <v>15358.08</v>
      </c>
      <c r="G30" s="86"/>
      <c r="H30" s="65"/>
    </row>
    <row r="31" spans="1:8" ht="27" customHeight="1" x14ac:dyDescent="0.2">
      <c r="A31" s="67"/>
      <c r="B31" s="90" t="s">
        <v>59</v>
      </c>
      <c r="C31" s="87">
        <f>SUM(C20:C30)</f>
        <v>169607</v>
      </c>
      <c r="D31" s="87"/>
      <c r="E31" s="87">
        <f>SUM(E20:E30)</f>
        <v>6784.2719999999999</v>
      </c>
      <c r="F31" s="87">
        <f>SUM(F20:F30)</f>
        <v>162822.728</v>
      </c>
      <c r="G31" s="86"/>
      <c r="H31" s="65"/>
    </row>
    <row r="32" spans="1:8" ht="27" customHeight="1" x14ac:dyDescent="0.25">
      <c r="A32" s="138" t="s">
        <v>88</v>
      </c>
      <c r="B32" s="139"/>
      <c r="C32" s="139"/>
      <c r="D32" s="139"/>
      <c r="E32" s="139"/>
      <c r="F32" s="139"/>
      <c r="G32" s="139"/>
      <c r="H32" s="140"/>
    </row>
    <row r="33" spans="1:8" ht="45" customHeight="1" x14ac:dyDescent="0.2">
      <c r="A33" s="62">
        <v>1</v>
      </c>
      <c r="B33" s="56" t="s">
        <v>83</v>
      </c>
      <c r="C33" s="73">
        <v>1700</v>
      </c>
      <c r="D33" s="73">
        <v>40</v>
      </c>
      <c r="E33" s="73">
        <v>68</v>
      </c>
      <c r="F33" s="73">
        <v>1592</v>
      </c>
      <c r="G33" s="74" t="s">
        <v>8</v>
      </c>
      <c r="H33" s="95" t="s">
        <v>89</v>
      </c>
    </row>
    <row r="34" spans="1:8" ht="35.25" customHeight="1" x14ac:dyDescent="0.2">
      <c r="A34" s="62">
        <v>2</v>
      </c>
      <c r="B34" s="56" t="s">
        <v>84</v>
      </c>
      <c r="C34" s="73">
        <v>13600</v>
      </c>
      <c r="D34" s="73">
        <v>207</v>
      </c>
      <c r="E34" s="73">
        <v>407</v>
      </c>
      <c r="F34" s="73">
        <v>12986</v>
      </c>
      <c r="G34" s="74" t="s">
        <v>8</v>
      </c>
      <c r="H34" s="95" t="s">
        <v>65</v>
      </c>
    </row>
    <row r="35" spans="1:8" ht="82.5" customHeight="1" x14ac:dyDescent="0.2">
      <c r="A35" s="62">
        <v>3</v>
      </c>
      <c r="B35" s="56" t="s">
        <v>52</v>
      </c>
      <c r="C35" s="73">
        <f>D35+E35+F35</f>
        <v>21470.626999999997</v>
      </c>
      <c r="D35" s="73">
        <v>183.37100000000001</v>
      </c>
      <c r="E35" s="73">
        <v>719.78200000000004</v>
      </c>
      <c r="F35" s="73">
        <v>20567.473999999998</v>
      </c>
      <c r="G35" s="73" t="s">
        <v>9</v>
      </c>
      <c r="H35" s="63" t="s">
        <v>81</v>
      </c>
    </row>
    <row r="36" spans="1:8" ht="20.25" customHeight="1" x14ac:dyDescent="0.2">
      <c r="A36" s="146" t="s">
        <v>91</v>
      </c>
      <c r="B36" s="147"/>
      <c r="C36" s="147"/>
      <c r="D36" s="147"/>
      <c r="E36" s="147"/>
      <c r="F36" s="147"/>
      <c r="G36" s="147"/>
      <c r="H36" s="148"/>
    </row>
    <row r="37" spans="1:8" ht="51" x14ac:dyDescent="0.2">
      <c r="A37" s="92">
        <v>7</v>
      </c>
      <c r="B37" s="93" t="s">
        <v>64</v>
      </c>
      <c r="C37" s="94">
        <v>6500</v>
      </c>
      <c r="D37" s="94"/>
      <c r="E37" s="94">
        <v>180</v>
      </c>
      <c r="F37" s="94">
        <v>6320</v>
      </c>
      <c r="G37" s="94" t="s">
        <v>3</v>
      </c>
      <c r="H37" s="95" t="s">
        <v>90</v>
      </c>
    </row>
    <row r="38" spans="1:8" ht="68.25" customHeight="1" x14ac:dyDescent="0.2">
      <c r="A38" s="92">
        <v>8</v>
      </c>
      <c r="B38" s="93" t="s">
        <v>85</v>
      </c>
      <c r="C38" s="94">
        <v>8000</v>
      </c>
      <c r="D38" s="94"/>
      <c r="E38" s="94">
        <v>300</v>
      </c>
      <c r="F38" s="94">
        <v>7700</v>
      </c>
      <c r="G38" s="94" t="s">
        <v>3</v>
      </c>
      <c r="H38" s="63" t="s">
        <v>66</v>
      </c>
    </row>
    <row r="39" spans="1:8" ht="13.5" thickBot="1" x14ac:dyDescent="0.25">
      <c r="A39" s="68"/>
      <c r="B39" s="69" t="s">
        <v>51</v>
      </c>
      <c r="C39" s="88">
        <f>C7+C8+C8+C10+C33+C34+C35+C37+C38+C31+C15+C12</f>
        <v>501839.28700000001</v>
      </c>
      <c r="D39" s="88">
        <f>D7+D8+D8+D10+D33+D34+D35+D37+D38</f>
        <v>768.01300000000003</v>
      </c>
      <c r="E39" s="88">
        <f>E7+E8+E8+E10+E33+E34+E35+E37+E38+E31+E15</f>
        <v>12893.525</v>
      </c>
      <c r="F39" s="88">
        <f>F7+F8+F8+F10+F33+F34+F35+F37+F38+F31+F15+F12</f>
        <v>488177.74699999997</v>
      </c>
      <c r="G39" s="89"/>
      <c r="H39" s="70"/>
    </row>
    <row r="40" spans="1:8" x14ac:dyDescent="0.2">
      <c r="E40" s="50"/>
    </row>
    <row r="41" spans="1:8" x14ac:dyDescent="0.2">
      <c r="B41" s="51" t="s">
        <v>21</v>
      </c>
      <c r="D41" s="59"/>
      <c r="E41" s="52"/>
      <c r="F41" s="53"/>
      <c r="G41" s="51" t="s">
        <v>22</v>
      </c>
    </row>
  </sheetData>
  <mergeCells count="17">
    <mergeCell ref="A32:H32"/>
    <mergeCell ref="B6:H6"/>
    <mergeCell ref="B11:H11"/>
    <mergeCell ref="B19:H19"/>
    <mergeCell ref="A36:H36"/>
    <mergeCell ref="B5:H5"/>
    <mergeCell ref="B9:H9"/>
    <mergeCell ref="A12:A14"/>
    <mergeCell ref="A15:A18"/>
    <mergeCell ref="H15:H18"/>
    <mergeCell ref="A1:H1"/>
    <mergeCell ref="A2:H2"/>
    <mergeCell ref="B3:B4"/>
    <mergeCell ref="C3:C4"/>
    <mergeCell ref="D3:F3"/>
    <mergeCell ref="G3:G4"/>
    <mergeCell ref="H3:H4"/>
  </mergeCells>
  <pageMargins left="0.19685039370078741" right="0.19685039370078741" top="0.19685039370078741" bottom="0.19685039370078741" header="0.19685039370078741" footer="0.19685039370078741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</cp:lastModifiedBy>
  <cp:lastPrinted>2017-08-31T05:59:15Z</cp:lastPrinted>
  <dcterms:created xsi:type="dcterms:W3CDTF">2017-07-13T03:49:28Z</dcterms:created>
  <dcterms:modified xsi:type="dcterms:W3CDTF">2017-09-04T03:51:45Z</dcterms:modified>
</cp:coreProperties>
</file>