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за 12 мес (4 кв)" sheetId="4" r:id="rId1"/>
  </sheets>
  <definedNames>
    <definedName name="_xlnm.Print_Area" localSheetId="0">'за 12 мес (4 кв)'!$A$1:$Z$44</definedName>
  </definedNames>
  <calcPr calcId="124519"/>
</workbook>
</file>

<file path=xl/sharedStrings.xml><?xml version="1.0" encoding="utf-8"?>
<sst xmlns="http://schemas.openxmlformats.org/spreadsheetml/2006/main" count="257" uniqueCount="93">
  <si>
    <t>Количество в натуральных показателях</t>
  </si>
  <si>
    <t>план</t>
  </si>
  <si>
    <t>факт</t>
  </si>
  <si>
    <t>отклонение</t>
  </si>
  <si>
    <t>причины отклонения</t>
  </si>
  <si>
    <t>№ п/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</si>
  <si>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</si>
  <si>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</si>
  <si>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</si>
  <si>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</si>
  <si>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</si>
  <si>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</si>
  <si>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 xml:space="preserve">Наименование мероприятий </t>
  </si>
  <si>
    <t>Период предоставления услуги в рамках инвестиционной программы (проекта)</t>
  </si>
  <si>
    <t>План</t>
  </si>
  <si>
    <t>Факт</t>
  </si>
  <si>
    <t>собственные средства</t>
  </si>
  <si>
    <t>Заемные средства</t>
  </si>
  <si>
    <t>Бюджет-ные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</si>
  <si>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</si>
  <si>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</si>
  <si>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</si>
  <si>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</si>
  <si>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</si>
  <si>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</si>
  <si>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</si>
  <si>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</si>
  <si>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</si>
  <si>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ИТОГО</t>
  </si>
  <si>
    <t>Информация</t>
  </si>
  <si>
    <t>−</t>
  </si>
  <si>
    <t>о ходе исполнения инвестиционной программы (проекта) с показателями, утвержденными в  инвестиционной  программе в соответствии перечнем целевых показателей</t>
  </si>
  <si>
    <t>шт</t>
  </si>
  <si>
    <t>Наименование регулируемых услуг (товаров, работ) и обслуживаемая территория</t>
  </si>
  <si>
    <t>Единица измере-ния</t>
  </si>
  <si>
    <t>Насос С-245 типа "Андижанец" (УНН 100/16) с бензиновым двигателем на тележке</t>
  </si>
  <si>
    <t>Погашение кредита</t>
  </si>
  <si>
    <t>Бокейординский ПУ по ЗКО предоставление услуг по подаче питьевой воды</t>
  </si>
  <si>
    <t>Глубинный насос SP 46-7 Grundfos</t>
  </si>
  <si>
    <t>шт.</t>
  </si>
  <si>
    <t>Муфта заливная для кабеля</t>
  </si>
  <si>
    <t>Шкаф защиты AKVA MP204 к насосу SP 46-7</t>
  </si>
  <si>
    <t>Муфта стальная  Ø-87мм</t>
  </si>
  <si>
    <t>Комплектная трансформаторная подстанция КТПН-40/10-04кВ (ВВ/КВ), тупикового типа, с РЛНДи РВО</t>
  </si>
  <si>
    <t>Изолятор штыревой ШС-20</t>
  </si>
  <si>
    <t>Аппарат для сварки с гидравлическим приводом Turan Makina AL 630 (315-630mm) в комплекте.</t>
  </si>
  <si>
    <t>Приобретение оборудования Каменского ПУ ЗКФ РГП "Казводхоз" за 2022 год</t>
  </si>
  <si>
    <t xml:space="preserve">Автомобиль УАЗ-220695 </t>
  </si>
  <si>
    <t xml:space="preserve">Комплект баровой установки для МТЗ 82 (цепь баровая, звездочка ведомая баровая, баровое натяжное устройство) </t>
  </si>
  <si>
    <t>Оборудование щеточное навесное УМДУ 80/82.02 «Люкс»</t>
  </si>
  <si>
    <t xml:space="preserve">Аппарат высокого давления "Посейдон" В6-210 </t>
  </si>
  <si>
    <t>Аппарат высокого давления HD9/20-4 КАР</t>
  </si>
  <si>
    <t>Радиостанция в комплекте</t>
  </si>
  <si>
    <t>взнос</t>
  </si>
  <si>
    <t>компл.</t>
  </si>
  <si>
    <t xml:space="preserve">Каменский ПУ по ЗКО предоставление услуг по подаче питьевой воды по магистраль-ным и распредели-тельным сетям </t>
  </si>
  <si>
    <t>Отчет о прибылях и убытках*</t>
  </si>
  <si>
    <t>2022-2023</t>
  </si>
  <si>
    <t>по результатам ГЗ поставщик снизил цену</t>
  </si>
  <si>
    <t xml:space="preserve"> Насос С-245 типа "Андижанец" (УНН 100/16) с бензиновым двигателем на тележке имеет более лучшие технические характеристики и соответственно более рационален в использовании.</t>
  </si>
  <si>
    <r>
      <t>Комплект баровой установки для МТЗ 82 планируется установить на существующий экскаватор-траншеекопатель ДЗ-33 на базе МТЗ-82, на котором имеется изношенная баровая установка. Для улучшения производительности труда аварийно-трассовой бригады при устранении аварий на водопроводах для обеспечения бесперебойного водоснабжения населения</t>
    </r>
    <r>
      <rPr>
        <sz val="8"/>
        <color rgb="FF000000"/>
        <rFont val="Times New Roman"/>
        <family val="1"/>
      </rPr>
      <t>.</t>
    </r>
  </si>
  <si>
    <t>Сварочный аппарат для стыковой сварки полиэтиленовых труб Turan Makina AL-315</t>
  </si>
  <si>
    <t xml:space="preserve">       Сварочный аппарат для стыковой сварки полиэтиленовых труб используется при ремонтно-восстановительных работах на водопроводах из полиэтиленовых труб позволит сократить время на устранение аварий и повысить количество и качество предоставляемых услуг по подаче питьевой воды населению.</t>
  </si>
  <si>
    <t>И.о.директора</t>
  </si>
  <si>
    <t>Р. Хусаинов</t>
  </si>
  <si>
    <t>исп. Кофанова Т.С</t>
  </si>
  <si>
    <t>Ерболатұлы Н.</t>
  </si>
  <si>
    <t>по Западно-Казахстанскому филиалу РГП на ПХВ "Казводхоз" КВР МЭиПР РК за 12 месяцев (4 квартал) 2023года.</t>
  </si>
  <si>
    <t>возврат основного долга и % вознаграждения по кредиту был объединен</t>
  </si>
  <si>
    <t xml:space="preserve">Согласно графика погашения кредита. Приложение к Дополнительному соглашению №1 от 5 ноября 2018г. к Кредитному договору №1 от 27 апреля 2017г. </t>
  </si>
  <si>
    <t xml:space="preserve">     Для перевозки сотрудников  УАЗ-220695 на 9-ть мест позволит значительно сократить эксплуатационные расходы на пассажироперевозку так как кол-во сотрудников увеличилось.</t>
  </si>
  <si>
    <r>
      <t xml:space="preserve">Согласно санитарных правил </t>
    </r>
    <r>
      <rPr>
        <sz val="8"/>
        <color rgb="FF000000"/>
        <rFont val="Times New Roman"/>
        <family val="1"/>
      </rPr>
      <t xml:space="preserve">к водоисточникам, </t>
    </r>
    <r>
      <rPr>
        <sz val="8"/>
        <color theme="1"/>
        <rFont val="Times New Roman"/>
        <family val="1"/>
      </rPr>
      <t xml:space="preserve"> требуется необходимость в постоянной уборке территорий насосных станций. Щ</t>
    </r>
    <r>
      <rPr>
        <sz val="8"/>
        <color rgb="FF000000"/>
        <rFont val="Times New Roman"/>
        <family val="1"/>
      </rPr>
      <t>еточное оборудование УМДУ 80/82.02 «Люкс» легко и быстро навешивается на трактор типа МТЗ и позволит в короткие сроки произвести механизированную уборку, тем самым значительно снизить эксплуатационные расходы</t>
    </r>
  </si>
  <si>
    <t xml:space="preserve">      Данный аппарат быстромонтируемый и мобильный планируется использовать для очистки фильтров водозаборных скважин на глубине 30-60м струями воды под высоким давлением. Данный метод позволит быстро восстановить дебет скважин при минимальных затратах. </t>
  </si>
  <si>
    <t xml:space="preserve">       Данный аппарат планируется использовать для содержания в чистом состоянии автотракторной техники аварийной бригады путем чистки струей воды под высоким давлением.</t>
  </si>
  <si>
    <t>закупка не состоялась по вине поставщика</t>
  </si>
  <si>
    <t xml:space="preserve">Оснащение Каменского ПУ специализированной техникой и оборудованием для проведения эксплуатационных и ремонтно-восстановительных работ на объектах водопроводного хозяйства на 2023 год </t>
  </si>
  <si>
    <t>Оснащение Бокейординского ПУ ЗКФ РГП "Казводхоз" специализированной техникой на 2023 год</t>
  </si>
  <si>
    <t>амортизация</t>
  </si>
  <si>
    <t>мероприятие не состоялось по вине поставщика, подана заявка на продление срока исполнения.</t>
  </si>
  <si>
    <t>Передвижная авторемонтная мастерская на шасси Газ Садко NEXT</t>
  </si>
  <si>
    <t>1 год</t>
  </si>
  <si>
    <t>исполнение планируется в 2024 году</t>
  </si>
  <si>
    <t>Подана заявка на перенос исполнения срока на следующий 2024 календарный год</t>
  </si>
  <si>
    <t>Капитальный ремонт объектов Бокейординского ПУ ЗКФ РГП "Казводхоз" приобретения оборудования за 2022г.</t>
  </si>
  <si>
    <t>По итогам ГЗ приобретено по наименьшей цене.</t>
  </si>
  <si>
    <t xml:space="preserve">Произведена замена изношенных насосов на I-подъеме </t>
  </si>
  <si>
    <t>Использовано при замене насосов</t>
  </si>
  <si>
    <t xml:space="preserve">Установлено вместо сгоревших </t>
  </si>
  <si>
    <t xml:space="preserve">По итогам ГЗ признан не состоявшимся связи с подорожанием. Приобретен  по фак. цене </t>
  </si>
  <si>
    <t>Установлено вместо изношенного КТП на первом подъеме, служебного дома.</t>
  </si>
  <si>
    <t xml:space="preserve">По итогам ГЗ признан не состоявшимся связи с подорожанием. Приобретен по фак. цене  </t>
  </si>
  <si>
    <t>Установлены на линии электропередач     Л-7 и Л11</t>
  </si>
  <si>
    <t>Используется при аварийно въездных работах на магистральных водопроводах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</si>
</sst>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1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8.5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8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5" fontId="24" fillId="4" borderId="1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164" fontId="18" fillId="0" borderId="1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left" vertical="center" wrapText="1"/>
    </xf>
    <xf numFmtId="0" fontId="23" fillId="5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164" fontId="26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vertical="top" wrapText="1"/>
    </xf>
    <xf numFmtId="0" fontId="3" fillId="4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top" wrapText="1"/>
    </xf>
    <xf numFmtId="0" fontId="3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38"/>
  <sheetViews>
    <sheetView tabSelected="1" view="pageBreakPreview" zoomScale="80" zoomScaleSheetLayoutView="80" workbookViewId="0" topLeftCell="G28">
      <selection activeCell="H43" sqref="H43"/>
    </sheetView>
  </sheetViews>
  <sheetFormatPr defaultColWidth="10.140625" defaultRowHeight="15"/>
  <cols>
    <col min="1" max="1" width="4.00390625" style="1" customWidth="1"/>
    <col min="2" max="2" width="14.8515625" style="1" customWidth="1"/>
    <col min="3" max="3" width="19.28125" style="1" customWidth="1"/>
    <col min="4" max="4" width="7.00390625" style="1" customWidth="1"/>
    <col min="5" max="5" width="5.421875" style="1" customWidth="1"/>
    <col min="6" max="6" width="5.57421875" style="1" customWidth="1"/>
    <col min="7" max="7" width="9.421875" style="1" customWidth="1"/>
    <col min="8" max="8" width="3.7109375" style="1" customWidth="1"/>
    <col min="9" max="9" width="11.28125" style="1" customWidth="1"/>
    <col min="10" max="10" width="11.140625" style="1" customWidth="1"/>
    <col min="11" max="11" width="11.421875" style="1" customWidth="1"/>
    <col min="12" max="12" width="16.00390625" style="47" customWidth="1"/>
    <col min="13" max="13" width="11.28125" style="1" customWidth="1"/>
    <col min="14" max="14" width="8.00390625" style="1" customWidth="1"/>
    <col min="15" max="15" width="7.28125" style="1" bestFit="1" customWidth="1"/>
    <col min="16" max="16" width="7.7109375" style="1" customWidth="1"/>
    <col min="17" max="17" width="8.7109375" style="1" customWidth="1"/>
    <col min="18" max="18" width="7.8515625" style="1" customWidth="1"/>
    <col min="19" max="20" width="8.57421875" style="1" customWidth="1"/>
    <col min="21" max="21" width="6.140625" style="1" customWidth="1"/>
    <col min="22" max="22" width="6.8515625" style="1" customWidth="1"/>
    <col min="23" max="23" width="9.140625" style="1" customWidth="1"/>
    <col min="24" max="24" width="7.28125" style="1" customWidth="1"/>
    <col min="25" max="25" width="11.7109375" style="1" customWidth="1"/>
    <col min="26" max="26" width="24.8515625" style="6" customWidth="1"/>
    <col min="27" max="107" width="10.140625" style="9" customWidth="1"/>
    <col min="108" max="16384" width="10.140625" style="1" customWidth="1"/>
  </cols>
  <sheetData>
    <row r="2" spans="1:107" s="7" customFormat="1" ht="12.7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</row>
    <row r="3" spans="1:107" s="7" customFormat="1" ht="12.75" customHeight="1">
      <c r="A3" s="8"/>
      <c r="B3" s="73" t="s">
        <v>31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</row>
    <row r="4" spans="1:107" s="7" customFormat="1" ht="12.75" customHeight="1">
      <c r="A4" s="77" t="s">
        <v>67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2:26" ht="17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"/>
    </row>
    <row r="6" spans="1:27" ht="44.25" customHeight="1">
      <c r="A6" s="63" t="s">
        <v>5</v>
      </c>
      <c r="B6" s="63" t="s">
        <v>6</v>
      </c>
      <c r="C6" s="63"/>
      <c r="D6" s="63"/>
      <c r="E6" s="63"/>
      <c r="F6" s="63"/>
      <c r="G6" s="63"/>
      <c r="H6" s="74" t="s">
        <v>56</v>
      </c>
      <c r="I6" s="63" t="s">
        <v>7</v>
      </c>
      <c r="J6" s="63"/>
      <c r="K6" s="63"/>
      <c r="L6" s="63"/>
      <c r="M6" s="63" t="s">
        <v>8</v>
      </c>
      <c r="N6" s="63"/>
      <c r="O6" s="63"/>
      <c r="P6" s="63"/>
      <c r="Q6" s="63" t="s">
        <v>9</v>
      </c>
      <c r="R6" s="63"/>
      <c r="S6" s="63"/>
      <c r="T6" s="63"/>
      <c r="U6" s="63"/>
      <c r="V6" s="63"/>
      <c r="W6" s="63"/>
      <c r="X6" s="63"/>
      <c r="Y6" s="63" t="s">
        <v>10</v>
      </c>
      <c r="Z6" s="63" t="s">
        <v>11</v>
      </c>
      <c r="AA6" s="3"/>
    </row>
    <row r="7" spans="1:27" ht="121.5" customHeight="1">
      <c r="A7" s="63"/>
      <c r="B7" s="63" t="s">
        <v>33</v>
      </c>
      <c r="C7" s="63" t="s">
        <v>12</v>
      </c>
      <c r="D7" s="63" t="s">
        <v>34</v>
      </c>
      <c r="E7" s="63" t="s">
        <v>0</v>
      </c>
      <c r="F7" s="63"/>
      <c r="G7" s="63" t="s">
        <v>13</v>
      </c>
      <c r="H7" s="75"/>
      <c r="I7" s="63" t="s">
        <v>14</v>
      </c>
      <c r="J7" s="63" t="s">
        <v>15</v>
      </c>
      <c r="K7" s="63" t="s">
        <v>3</v>
      </c>
      <c r="L7" s="63" t="s">
        <v>4</v>
      </c>
      <c r="M7" s="63" t="s">
        <v>16</v>
      </c>
      <c r="N7" s="63"/>
      <c r="O7" s="63" t="s">
        <v>17</v>
      </c>
      <c r="P7" s="63" t="s">
        <v>18</v>
      </c>
      <c r="Q7" s="63" t="s">
        <v>19</v>
      </c>
      <c r="R7" s="63"/>
      <c r="S7" s="63" t="s">
        <v>20</v>
      </c>
      <c r="T7" s="63"/>
      <c r="U7" s="63" t="s">
        <v>21</v>
      </c>
      <c r="V7" s="63"/>
      <c r="W7" s="63" t="s">
        <v>22</v>
      </c>
      <c r="X7" s="63"/>
      <c r="Y7" s="63"/>
      <c r="Z7" s="63"/>
      <c r="AA7" s="3"/>
    </row>
    <row r="8" spans="1:27" ht="28.5" customHeight="1">
      <c r="A8" s="63"/>
      <c r="B8" s="63"/>
      <c r="C8" s="63"/>
      <c r="D8" s="63"/>
      <c r="E8" s="63" t="s">
        <v>1</v>
      </c>
      <c r="F8" s="63" t="s">
        <v>2</v>
      </c>
      <c r="G8" s="63"/>
      <c r="H8" s="75"/>
      <c r="I8" s="63"/>
      <c r="J8" s="63"/>
      <c r="K8" s="63"/>
      <c r="L8" s="63"/>
      <c r="M8" s="63" t="s">
        <v>77</v>
      </c>
      <c r="N8" s="63" t="s">
        <v>23</v>
      </c>
      <c r="O8" s="63"/>
      <c r="P8" s="63"/>
      <c r="Q8" s="63" t="s">
        <v>24</v>
      </c>
      <c r="R8" s="63" t="s">
        <v>25</v>
      </c>
      <c r="S8" s="63" t="s">
        <v>24</v>
      </c>
      <c r="T8" s="63" t="s">
        <v>25</v>
      </c>
      <c r="U8" s="63" t="s">
        <v>26</v>
      </c>
      <c r="V8" s="66" t="s">
        <v>2</v>
      </c>
      <c r="W8" s="63" t="s">
        <v>24</v>
      </c>
      <c r="X8" s="63" t="s">
        <v>27</v>
      </c>
      <c r="Y8" s="63"/>
      <c r="Z8" s="63"/>
      <c r="AA8" s="3"/>
    </row>
    <row r="9" spans="1:27" ht="15.75" customHeight="1">
      <c r="A9" s="63"/>
      <c r="B9" s="63"/>
      <c r="C9" s="63"/>
      <c r="D9" s="63"/>
      <c r="E9" s="63"/>
      <c r="F9" s="63"/>
      <c r="G9" s="63"/>
      <c r="H9" s="76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6"/>
      <c r="W9" s="63"/>
      <c r="X9" s="63"/>
      <c r="Y9" s="63"/>
      <c r="Z9" s="63"/>
      <c r="AA9" s="3"/>
    </row>
    <row r="10" spans="1:107" s="10" customFormat="1" ht="15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23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3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</row>
    <row r="11" spans="1:27" s="46" customFormat="1" ht="22.5" customHeight="1">
      <c r="A11" s="63">
        <v>1</v>
      </c>
      <c r="B11" s="64" t="s">
        <v>55</v>
      </c>
      <c r="C11" s="65" t="s">
        <v>75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45"/>
    </row>
    <row r="12" spans="1:27" s="9" customFormat="1" ht="87.75" customHeight="1">
      <c r="A12" s="63"/>
      <c r="B12" s="64"/>
      <c r="C12" s="15" t="s">
        <v>36</v>
      </c>
      <c r="D12" s="17" t="s">
        <v>53</v>
      </c>
      <c r="E12" s="17">
        <v>1</v>
      </c>
      <c r="F12" s="31">
        <v>1</v>
      </c>
      <c r="G12" s="67">
        <v>2023</v>
      </c>
      <c r="H12" s="70"/>
      <c r="I12" s="18">
        <v>16783</v>
      </c>
      <c r="J12" s="18">
        <f>16783-62.033</f>
        <v>16720.967</v>
      </c>
      <c r="K12" s="40">
        <f>J12-I12</f>
        <v>-62.03299999999945</v>
      </c>
      <c r="L12" s="57" t="s">
        <v>68</v>
      </c>
      <c r="M12" s="34">
        <f>J12</f>
        <v>16720.967</v>
      </c>
      <c r="N12" s="37">
        <v>0</v>
      </c>
      <c r="O12" s="37">
        <v>0</v>
      </c>
      <c r="P12" s="37">
        <v>0</v>
      </c>
      <c r="Q12" s="38" t="s">
        <v>30</v>
      </c>
      <c r="R12" s="38" t="s">
        <v>30</v>
      </c>
      <c r="S12" s="38" t="s">
        <v>30</v>
      </c>
      <c r="T12" s="38" t="s">
        <v>30</v>
      </c>
      <c r="U12" s="38" t="s">
        <v>30</v>
      </c>
      <c r="V12" s="38" t="s">
        <v>30</v>
      </c>
      <c r="W12" s="38" t="s">
        <v>30</v>
      </c>
      <c r="X12" s="38" t="s">
        <v>30</v>
      </c>
      <c r="Y12" s="38" t="s">
        <v>30</v>
      </c>
      <c r="Z12" s="41" t="s">
        <v>69</v>
      </c>
      <c r="AA12" s="3"/>
    </row>
    <row r="13" spans="1:27" ht="75.75" customHeight="1">
      <c r="A13" s="63"/>
      <c r="B13" s="64"/>
      <c r="C13" s="15" t="s">
        <v>47</v>
      </c>
      <c r="D13" s="17" t="s">
        <v>32</v>
      </c>
      <c r="E13" s="17">
        <v>1</v>
      </c>
      <c r="F13" s="31">
        <v>1</v>
      </c>
      <c r="G13" s="68"/>
      <c r="H13" s="71"/>
      <c r="I13" s="18">
        <v>12200</v>
      </c>
      <c r="J13" s="18">
        <v>11650</v>
      </c>
      <c r="K13" s="40">
        <f aca="true" t="shared" si="0" ref="K13:K19">J13-I13</f>
        <v>-550</v>
      </c>
      <c r="L13" s="36" t="s">
        <v>58</v>
      </c>
      <c r="M13" s="34">
        <f aca="true" t="shared" si="1" ref="M13:M19">J13</f>
        <v>11650</v>
      </c>
      <c r="N13" s="37">
        <v>0</v>
      </c>
      <c r="O13" s="37">
        <v>0</v>
      </c>
      <c r="P13" s="37">
        <v>0</v>
      </c>
      <c r="Q13" s="38" t="s">
        <v>30</v>
      </c>
      <c r="R13" s="38" t="s">
        <v>30</v>
      </c>
      <c r="S13" s="38" t="s">
        <v>30</v>
      </c>
      <c r="T13" s="38">
        <v>0.052</v>
      </c>
      <c r="U13" s="38">
        <v>0.009</v>
      </c>
      <c r="V13" s="38">
        <v>0.009</v>
      </c>
      <c r="W13" s="38" t="s">
        <v>30</v>
      </c>
      <c r="X13" s="38">
        <v>0.36</v>
      </c>
      <c r="Y13" s="38" t="s">
        <v>30</v>
      </c>
      <c r="Z13" s="41" t="s">
        <v>70</v>
      </c>
      <c r="AA13" s="3"/>
    </row>
    <row r="14" spans="1:27" ht="150" customHeight="1">
      <c r="A14" s="63"/>
      <c r="B14" s="64"/>
      <c r="C14" s="16" t="s">
        <v>48</v>
      </c>
      <c r="D14" s="19" t="s">
        <v>54</v>
      </c>
      <c r="E14" s="17">
        <v>1</v>
      </c>
      <c r="F14" s="31">
        <v>1</v>
      </c>
      <c r="G14" s="68"/>
      <c r="H14" s="71"/>
      <c r="I14" s="20">
        <f>1410.714+126.696+343.75</f>
        <v>1881.1599999999999</v>
      </c>
      <c r="J14" s="42">
        <v>1550</v>
      </c>
      <c r="K14" s="40">
        <f t="shared" si="0"/>
        <v>-331.15999999999985</v>
      </c>
      <c r="L14" s="58" t="s">
        <v>58</v>
      </c>
      <c r="M14" s="34">
        <f t="shared" si="1"/>
        <v>1550</v>
      </c>
      <c r="N14" s="37">
        <v>0</v>
      </c>
      <c r="O14" s="37">
        <v>0</v>
      </c>
      <c r="P14" s="37">
        <v>0</v>
      </c>
      <c r="Q14" s="38" t="s">
        <v>30</v>
      </c>
      <c r="R14" s="38" t="s">
        <v>30</v>
      </c>
      <c r="S14" s="38" t="s">
        <v>30</v>
      </c>
      <c r="T14" s="38">
        <v>0.06</v>
      </c>
      <c r="U14" s="38">
        <v>0.2</v>
      </c>
      <c r="V14" s="38">
        <v>0.2</v>
      </c>
      <c r="W14" s="38" t="s">
        <v>30</v>
      </c>
      <c r="X14" s="38">
        <v>3.57</v>
      </c>
      <c r="Y14" s="38" t="s">
        <v>30</v>
      </c>
      <c r="Z14" s="43" t="s">
        <v>60</v>
      </c>
      <c r="AA14" s="3"/>
    </row>
    <row r="15" spans="1:27" ht="149.25" customHeight="1">
      <c r="A15" s="63"/>
      <c r="B15" s="64"/>
      <c r="C15" s="15" t="s">
        <v>49</v>
      </c>
      <c r="D15" s="17" t="s">
        <v>32</v>
      </c>
      <c r="E15" s="17">
        <v>1</v>
      </c>
      <c r="F15" s="31">
        <v>1</v>
      </c>
      <c r="G15" s="68"/>
      <c r="H15" s="71"/>
      <c r="I15" s="18">
        <v>1053.571</v>
      </c>
      <c r="J15" s="18">
        <v>821.4</v>
      </c>
      <c r="K15" s="40">
        <f t="shared" si="0"/>
        <v>-232.17099999999994</v>
      </c>
      <c r="L15" s="58" t="s">
        <v>58</v>
      </c>
      <c r="M15" s="34">
        <f t="shared" si="1"/>
        <v>821.4</v>
      </c>
      <c r="N15" s="37">
        <v>0</v>
      </c>
      <c r="O15" s="37">
        <v>0</v>
      </c>
      <c r="P15" s="37">
        <v>0</v>
      </c>
      <c r="Q15" s="38" t="s">
        <v>30</v>
      </c>
      <c r="R15" s="38" t="s">
        <v>30</v>
      </c>
      <c r="S15" s="38" t="s">
        <v>30</v>
      </c>
      <c r="T15" s="38">
        <v>0.064</v>
      </c>
      <c r="U15" s="38" t="s">
        <v>30</v>
      </c>
      <c r="V15" s="38" t="s">
        <v>30</v>
      </c>
      <c r="W15" s="38" t="s">
        <v>30</v>
      </c>
      <c r="X15" s="38" t="s">
        <v>30</v>
      </c>
      <c r="Y15" s="38" t="s">
        <v>30</v>
      </c>
      <c r="Z15" s="44" t="s">
        <v>71</v>
      </c>
      <c r="AA15" s="3"/>
    </row>
    <row r="16" spans="1:27" ht="138" customHeight="1">
      <c r="A16" s="63"/>
      <c r="B16" s="64"/>
      <c r="C16" s="15" t="s">
        <v>61</v>
      </c>
      <c r="D16" s="17" t="s">
        <v>32</v>
      </c>
      <c r="E16" s="17">
        <v>1</v>
      </c>
      <c r="F16" s="31">
        <v>1</v>
      </c>
      <c r="G16" s="68"/>
      <c r="H16" s="71"/>
      <c r="I16" s="18">
        <v>2250</v>
      </c>
      <c r="J16" s="18">
        <v>1079</v>
      </c>
      <c r="K16" s="40">
        <f t="shared" si="0"/>
        <v>-1171</v>
      </c>
      <c r="L16" s="58" t="s">
        <v>58</v>
      </c>
      <c r="M16" s="34">
        <f t="shared" si="1"/>
        <v>1079</v>
      </c>
      <c r="N16" s="37">
        <v>0</v>
      </c>
      <c r="O16" s="37">
        <v>0</v>
      </c>
      <c r="P16" s="37">
        <v>0</v>
      </c>
      <c r="Q16" s="38" t="s">
        <v>30</v>
      </c>
      <c r="R16" s="38" t="s">
        <v>30</v>
      </c>
      <c r="S16" s="38" t="s">
        <v>30</v>
      </c>
      <c r="T16" s="38">
        <v>0.074</v>
      </c>
      <c r="U16" s="38">
        <v>0.029</v>
      </c>
      <c r="V16" s="38">
        <v>0.029</v>
      </c>
      <c r="W16" s="38" t="s">
        <v>30</v>
      </c>
      <c r="X16" s="38" t="s">
        <v>30</v>
      </c>
      <c r="Y16" s="38" t="s">
        <v>30</v>
      </c>
      <c r="Z16" s="41" t="s">
        <v>62</v>
      </c>
      <c r="AA16" s="3"/>
    </row>
    <row r="17" spans="1:27" ht="131.25" customHeight="1">
      <c r="A17" s="63"/>
      <c r="B17" s="64"/>
      <c r="C17" s="15" t="s">
        <v>50</v>
      </c>
      <c r="D17" s="17" t="s">
        <v>32</v>
      </c>
      <c r="E17" s="17">
        <v>1</v>
      </c>
      <c r="F17" s="31">
        <v>1</v>
      </c>
      <c r="G17" s="68"/>
      <c r="H17" s="71"/>
      <c r="I17" s="18">
        <v>1335.554</v>
      </c>
      <c r="J17" s="18">
        <v>787.777</v>
      </c>
      <c r="K17" s="40">
        <f t="shared" si="0"/>
        <v>-547.777</v>
      </c>
      <c r="L17" s="58" t="s">
        <v>58</v>
      </c>
      <c r="M17" s="34">
        <f t="shared" si="1"/>
        <v>787.777</v>
      </c>
      <c r="N17" s="37">
        <v>0</v>
      </c>
      <c r="O17" s="37">
        <v>0</v>
      </c>
      <c r="P17" s="37">
        <v>0</v>
      </c>
      <c r="Q17" s="38" t="s">
        <v>30</v>
      </c>
      <c r="R17" s="38" t="s">
        <v>30</v>
      </c>
      <c r="S17" s="38" t="s">
        <v>30</v>
      </c>
      <c r="T17" s="38">
        <v>0.079</v>
      </c>
      <c r="U17" s="38">
        <v>0.59</v>
      </c>
      <c r="V17" s="38">
        <v>0.59</v>
      </c>
      <c r="W17" s="38" t="s">
        <v>30</v>
      </c>
      <c r="X17" s="38" t="s">
        <v>30</v>
      </c>
      <c r="Y17" s="38" t="s">
        <v>30</v>
      </c>
      <c r="Z17" s="41" t="s">
        <v>72</v>
      </c>
      <c r="AA17" s="3"/>
    </row>
    <row r="18" spans="1:27" ht="85.5" customHeight="1">
      <c r="A18" s="63"/>
      <c r="B18" s="64"/>
      <c r="C18" s="15" t="s">
        <v>51</v>
      </c>
      <c r="D18" s="17" t="s">
        <v>32</v>
      </c>
      <c r="E18" s="21">
        <v>1</v>
      </c>
      <c r="F18" s="31">
        <v>1</v>
      </c>
      <c r="G18" s="68"/>
      <c r="H18" s="71"/>
      <c r="I18" s="22">
        <v>750</v>
      </c>
      <c r="J18" s="18">
        <v>522.011</v>
      </c>
      <c r="K18" s="40">
        <f t="shared" si="0"/>
        <v>-227.98900000000003</v>
      </c>
      <c r="L18" s="58" t="s">
        <v>58</v>
      </c>
      <c r="M18" s="34">
        <f t="shared" si="1"/>
        <v>522.011</v>
      </c>
      <c r="N18" s="37">
        <v>0</v>
      </c>
      <c r="O18" s="37">
        <v>0</v>
      </c>
      <c r="P18" s="37">
        <v>0</v>
      </c>
      <c r="Q18" s="38" t="s">
        <v>30</v>
      </c>
      <c r="R18" s="38" t="s">
        <v>30</v>
      </c>
      <c r="S18" s="38" t="s">
        <v>30</v>
      </c>
      <c r="T18" s="38">
        <v>0.082</v>
      </c>
      <c r="U18" s="38">
        <v>0.002</v>
      </c>
      <c r="V18" s="38">
        <v>0.002</v>
      </c>
      <c r="W18" s="38" t="s">
        <v>30</v>
      </c>
      <c r="X18" s="38">
        <v>0.36</v>
      </c>
      <c r="Y18" s="38" t="s">
        <v>30</v>
      </c>
      <c r="Z18" s="43" t="s">
        <v>73</v>
      </c>
      <c r="AA18" s="3"/>
    </row>
    <row r="19" spans="1:27" s="9" customFormat="1" ht="62.25" customHeight="1">
      <c r="A19" s="63"/>
      <c r="B19" s="64"/>
      <c r="C19" s="16" t="s">
        <v>52</v>
      </c>
      <c r="D19" s="17" t="s">
        <v>54</v>
      </c>
      <c r="E19" s="17">
        <v>1</v>
      </c>
      <c r="F19" s="31">
        <v>0</v>
      </c>
      <c r="G19" s="69"/>
      <c r="H19" s="72"/>
      <c r="I19" s="18">
        <v>3414.595</v>
      </c>
      <c r="J19" s="18">
        <v>0</v>
      </c>
      <c r="K19" s="40">
        <f t="shared" si="0"/>
        <v>-3414.595</v>
      </c>
      <c r="L19" s="58" t="s">
        <v>74</v>
      </c>
      <c r="M19" s="34">
        <f t="shared" si="1"/>
        <v>0</v>
      </c>
      <c r="N19" s="37">
        <v>0</v>
      </c>
      <c r="O19" s="37">
        <v>0</v>
      </c>
      <c r="P19" s="37">
        <v>0</v>
      </c>
      <c r="Q19" s="38" t="s">
        <v>30</v>
      </c>
      <c r="R19" s="38" t="s">
        <v>30</v>
      </c>
      <c r="S19" s="38" t="s">
        <v>30</v>
      </c>
      <c r="T19" s="38" t="s">
        <v>30</v>
      </c>
      <c r="U19" s="38">
        <v>0.29</v>
      </c>
      <c r="V19" s="38" t="s">
        <v>30</v>
      </c>
      <c r="W19" s="38" t="s">
        <v>30</v>
      </c>
      <c r="X19" s="38" t="s">
        <v>30</v>
      </c>
      <c r="Z19" s="59" t="s">
        <v>78</v>
      </c>
      <c r="AA19" s="3"/>
    </row>
    <row r="20" spans="1:27" s="53" customFormat="1" ht="35.25" customHeight="1">
      <c r="A20" s="63"/>
      <c r="B20" s="64"/>
      <c r="C20" s="48" t="s">
        <v>28</v>
      </c>
      <c r="D20" s="49"/>
      <c r="E20" s="49"/>
      <c r="F20" s="50"/>
      <c r="G20" s="48"/>
      <c r="H20" s="48"/>
      <c r="I20" s="51">
        <f>SUM(I12:I19)</f>
        <v>39667.880000000005</v>
      </c>
      <c r="J20" s="51">
        <f aca="true" t="shared" si="2" ref="J20:K20">SUM(J12:J19)</f>
        <v>33131.155</v>
      </c>
      <c r="K20" s="51">
        <f t="shared" si="2"/>
        <v>-6536.7249999999985</v>
      </c>
      <c r="L20" s="51"/>
      <c r="M20" s="51">
        <f>SUM(M12:M19)</f>
        <v>33131.155</v>
      </c>
      <c r="N20" s="51">
        <f aca="true" t="shared" si="3" ref="N20:Y20">SUM(N12:N19)</f>
        <v>0</v>
      </c>
      <c r="O20" s="51">
        <f t="shared" si="3"/>
        <v>0</v>
      </c>
      <c r="P20" s="51">
        <f t="shared" si="3"/>
        <v>0</v>
      </c>
      <c r="Q20" s="51">
        <f t="shared" si="3"/>
        <v>0</v>
      </c>
      <c r="R20" s="51">
        <f t="shared" si="3"/>
        <v>0</v>
      </c>
      <c r="S20" s="51">
        <f t="shared" si="3"/>
        <v>0</v>
      </c>
      <c r="T20" s="51">
        <f t="shared" si="3"/>
        <v>0.41100000000000003</v>
      </c>
      <c r="U20" s="51">
        <f t="shared" si="3"/>
        <v>1.1199999999999999</v>
      </c>
      <c r="V20" s="51">
        <f t="shared" si="3"/>
        <v>0.83</v>
      </c>
      <c r="W20" s="51">
        <f t="shared" si="3"/>
        <v>0</v>
      </c>
      <c r="X20" s="51">
        <f t="shared" si="3"/>
        <v>4.29</v>
      </c>
      <c r="Y20" s="51">
        <f t="shared" si="3"/>
        <v>0</v>
      </c>
      <c r="Z20" s="50" t="s">
        <v>30</v>
      </c>
      <c r="AA20" s="52"/>
    </row>
    <row r="21" spans="1:27" s="46" customFormat="1" ht="29.25" customHeight="1">
      <c r="A21" s="63"/>
      <c r="B21" s="64"/>
      <c r="C21" s="65" t="s">
        <v>46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45"/>
    </row>
    <row r="22" spans="1:27" ht="87.75" customHeight="1">
      <c r="A22" s="63"/>
      <c r="B22" s="64"/>
      <c r="C22" s="28" t="s">
        <v>35</v>
      </c>
      <c r="D22" s="29" t="s">
        <v>32</v>
      </c>
      <c r="E22" s="30">
        <v>1</v>
      </c>
      <c r="F22" s="31">
        <v>1</v>
      </c>
      <c r="G22" s="32" t="s">
        <v>57</v>
      </c>
      <c r="H22" s="33"/>
      <c r="I22" s="34">
        <v>2020.095</v>
      </c>
      <c r="J22" s="18">
        <v>1280</v>
      </c>
      <c r="K22" s="35">
        <f aca="true" t="shared" si="4" ref="K22">J22-I22</f>
        <v>-740.095</v>
      </c>
      <c r="L22" s="36" t="s">
        <v>58</v>
      </c>
      <c r="M22" s="34">
        <v>1280</v>
      </c>
      <c r="N22" s="37">
        <v>0</v>
      </c>
      <c r="O22" s="37">
        <v>0</v>
      </c>
      <c r="P22" s="37">
        <v>0</v>
      </c>
      <c r="Q22" s="38" t="s">
        <v>30</v>
      </c>
      <c r="R22" s="38" t="s">
        <v>30</v>
      </c>
      <c r="S22" s="38" t="s">
        <v>30</v>
      </c>
      <c r="T22" s="38">
        <v>0.094</v>
      </c>
      <c r="U22" s="38">
        <v>0.01</v>
      </c>
      <c r="V22" s="38">
        <v>0.01</v>
      </c>
      <c r="W22" s="38">
        <v>0</v>
      </c>
      <c r="X22" s="38">
        <v>0.2</v>
      </c>
      <c r="Y22" s="38" t="s">
        <v>30</v>
      </c>
      <c r="Z22" s="39" t="s">
        <v>59</v>
      </c>
      <c r="AA22" s="3"/>
    </row>
    <row r="23" spans="1:27" s="46" customFormat="1" ht="24" customHeight="1">
      <c r="A23" s="63">
        <v>2</v>
      </c>
      <c r="B23" s="64" t="s">
        <v>37</v>
      </c>
      <c r="C23" s="65" t="s">
        <v>76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45"/>
    </row>
    <row r="24" spans="1:107" ht="57" customHeight="1">
      <c r="A24" s="63"/>
      <c r="B24" s="64"/>
      <c r="C24" s="78" t="s">
        <v>79</v>
      </c>
      <c r="D24" s="24" t="s">
        <v>39</v>
      </c>
      <c r="E24" s="61">
        <v>1</v>
      </c>
      <c r="F24" s="62">
        <v>0</v>
      </c>
      <c r="G24" s="60" t="s">
        <v>80</v>
      </c>
      <c r="H24" s="60"/>
      <c r="I24" s="13">
        <v>42361</v>
      </c>
      <c r="J24" s="14">
        <v>0</v>
      </c>
      <c r="K24" s="25">
        <f>J24-I24</f>
        <v>-42361</v>
      </c>
      <c r="L24" s="26" t="s">
        <v>81</v>
      </c>
      <c r="M24" s="13">
        <v>42361</v>
      </c>
      <c r="N24" s="60">
        <v>0</v>
      </c>
      <c r="O24" s="60">
        <v>0</v>
      </c>
      <c r="P24" s="60">
        <v>0</v>
      </c>
      <c r="Q24" s="27" t="s">
        <v>30</v>
      </c>
      <c r="R24" s="27" t="s">
        <v>30</v>
      </c>
      <c r="S24" s="27" t="s">
        <v>30</v>
      </c>
      <c r="T24" s="27" t="s">
        <v>30</v>
      </c>
      <c r="U24" s="27" t="s">
        <v>30</v>
      </c>
      <c r="V24" s="27" t="s">
        <v>30</v>
      </c>
      <c r="W24" s="27" t="s">
        <v>30</v>
      </c>
      <c r="X24" s="27" t="s">
        <v>30</v>
      </c>
      <c r="Y24" s="27" t="s">
        <v>30</v>
      </c>
      <c r="Z24" s="60" t="s">
        <v>82</v>
      </c>
      <c r="AA24" s="3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27" s="97" customFormat="1" ht="22.5" customHeight="1">
      <c r="A25" s="63"/>
      <c r="B25" s="64"/>
      <c r="C25" s="88" t="s">
        <v>28</v>
      </c>
      <c r="D25" s="89"/>
      <c r="E25" s="89"/>
      <c r="F25" s="89"/>
      <c r="G25" s="90"/>
      <c r="H25" s="90"/>
      <c r="I25" s="91">
        <v>42361.3</v>
      </c>
      <c r="J25" s="92">
        <v>0</v>
      </c>
      <c r="K25" s="92">
        <f>J25-I25</f>
        <v>-42361.3</v>
      </c>
      <c r="L25" s="93"/>
      <c r="M25" s="91">
        <v>42361</v>
      </c>
      <c r="N25" s="94"/>
      <c r="O25" s="94"/>
      <c r="P25" s="94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6"/>
    </row>
    <row r="26" spans="1:107" ht="23.25" customHeight="1">
      <c r="A26" s="63"/>
      <c r="B26" s="64"/>
      <c r="C26" s="85" t="s">
        <v>83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27"/>
      <c r="AA26" s="3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ht="33.75">
      <c r="A27" s="63"/>
      <c r="B27" s="64"/>
      <c r="C27" s="79" t="s">
        <v>38</v>
      </c>
      <c r="D27" s="80" t="s">
        <v>39</v>
      </c>
      <c r="E27" s="61">
        <v>3</v>
      </c>
      <c r="F27" s="62">
        <v>3</v>
      </c>
      <c r="G27" s="60" t="s">
        <v>80</v>
      </c>
      <c r="H27" s="62"/>
      <c r="I27" s="81">
        <v>7366.07142</v>
      </c>
      <c r="J27" s="14">
        <v>3978.999</v>
      </c>
      <c r="K27" s="25">
        <f>J27-I27</f>
        <v>-3387.0724200000004</v>
      </c>
      <c r="L27" s="26" t="s">
        <v>84</v>
      </c>
      <c r="M27" s="14">
        <v>3978.999</v>
      </c>
      <c r="N27" s="60">
        <v>0</v>
      </c>
      <c r="O27" s="60">
        <v>0</v>
      </c>
      <c r="P27" s="60">
        <v>0</v>
      </c>
      <c r="Q27" s="27" t="s">
        <v>30</v>
      </c>
      <c r="R27" s="27" t="s">
        <v>30</v>
      </c>
      <c r="S27" s="27" t="s">
        <v>30</v>
      </c>
      <c r="T27" s="27" t="s">
        <v>30</v>
      </c>
      <c r="U27" s="27" t="s">
        <v>30</v>
      </c>
      <c r="V27" s="27" t="s">
        <v>30</v>
      </c>
      <c r="W27" s="27" t="s">
        <v>30</v>
      </c>
      <c r="X27" s="27" t="s">
        <v>30</v>
      </c>
      <c r="Y27" s="27" t="s">
        <v>30</v>
      </c>
      <c r="Z27" s="60" t="s">
        <v>85</v>
      </c>
      <c r="AA27" s="3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ht="33.75">
      <c r="A28" s="63"/>
      <c r="B28" s="64"/>
      <c r="C28" s="79" t="s">
        <v>40</v>
      </c>
      <c r="D28" s="80" t="s">
        <v>39</v>
      </c>
      <c r="E28" s="61">
        <v>3</v>
      </c>
      <c r="F28" s="62">
        <v>3</v>
      </c>
      <c r="G28" s="60" t="s">
        <v>80</v>
      </c>
      <c r="H28" s="62"/>
      <c r="I28" s="81">
        <v>55.44642</v>
      </c>
      <c r="J28" s="14">
        <v>49.8</v>
      </c>
      <c r="K28" s="25">
        <f aca="true" t="shared" si="5" ref="K28:K33">J28-I28</f>
        <v>-5.646420000000006</v>
      </c>
      <c r="L28" s="26" t="s">
        <v>84</v>
      </c>
      <c r="M28" s="14">
        <v>49.8</v>
      </c>
      <c r="N28" s="60">
        <v>0</v>
      </c>
      <c r="O28" s="60">
        <v>0</v>
      </c>
      <c r="P28" s="60">
        <v>0</v>
      </c>
      <c r="Q28" s="27" t="s">
        <v>30</v>
      </c>
      <c r="R28" s="27" t="s">
        <v>30</v>
      </c>
      <c r="S28" s="27" t="s">
        <v>30</v>
      </c>
      <c r="T28" s="27" t="s">
        <v>30</v>
      </c>
      <c r="U28" s="27" t="s">
        <v>30</v>
      </c>
      <c r="V28" s="27" t="s">
        <v>30</v>
      </c>
      <c r="W28" s="27" t="s">
        <v>30</v>
      </c>
      <c r="X28" s="27" t="s">
        <v>30</v>
      </c>
      <c r="Y28" s="27" t="s">
        <v>30</v>
      </c>
      <c r="Z28" s="60" t="s">
        <v>86</v>
      </c>
      <c r="AA28" s="3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ht="38.25">
      <c r="A29" s="63"/>
      <c r="B29" s="64"/>
      <c r="C29" s="79" t="s">
        <v>41</v>
      </c>
      <c r="D29" s="80" t="s">
        <v>39</v>
      </c>
      <c r="E29" s="61">
        <v>3</v>
      </c>
      <c r="F29" s="62">
        <v>3</v>
      </c>
      <c r="G29" s="60" t="s">
        <v>80</v>
      </c>
      <c r="H29" s="62"/>
      <c r="I29" s="81">
        <v>2062.5</v>
      </c>
      <c r="J29" s="14">
        <v>1707</v>
      </c>
      <c r="K29" s="25">
        <f t="shared" si="5"/>
        <v>-355.5</v>
      </c>
      <c r="L29" s="26" t="s">
        <v>84</v>
      </c>
      <c r="M29" s="14">
        <v>1707</v>
      </c>
      <c r="N29" s="60">
        <v>0</v>
      </c>
      <c r="O29" s="60">
        <v>0</v>
      </c>
      <c r="P29" s="60">
        <v>0</v>
      </c>
      <c r="Q29" s="27" t="s">
        <v>30</v>
      </c>
      <c r="R29" s="27" t="s">
        <v>30</v>
      </c>
      <c r="S29" s="27" t="s">
        <v>30</v>
      </c>
      <c r="T29" s="27" t="s">
        <v>30</v>
      </c>
      <c r="U29" s="27" t="s">
        <v>30</v>
      </c>
      <c r="V29" s="27" t="s">
        <v>30</v>
      </c>
      <c r="W29" s="27" t="s">
        <v>30</v>
      </c>
      <c r="X29" s="27" t="s">
        <v>30</v>
      </c>
      <c r="Y29" s="27" t="s">
        <v>30</v>
      </c>
      <c r="Z29" s="60" t="s">
        <v>87</v>
      </c>
      <c r="AA29" s="3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ht="67.5">
      <c r="A30" s="63"/>
      <c r="B30" s="64"/>
      <c r="C30" s="79" t="s">
        <v>42</v>
      </c>
      <c r="D30" s="80" t="s">
        <v>39</v>
      </c>
      <c r="E30" s="61">
        <v>5</v>
      </c>
      <c r="F30" s="62">
        <v>5</v>
      </c>
      <c r="G30" s="60" t="s">
        <v>80</v>
      </c>
      <c r="H30" s="62"/>
      <c r="I30" s="82">
        <v>7.5</v>
      </c>
      <c r="J30" s="14">
        <v>30</v>
      </c>
      <c r="K30" s="25">
        <f t="shared" si="5"/>
        <v>22.5</v>
      </c>
      <c r="L30" s="26" t="s">
        <v>88</v>
      </c>
      <c r="M30" s="14">
        <v>30</v>
      </c>
      <c r="N30" s="60">
        <v>0</v>
      </c>
      <c r="O30" s="60">
        <v>0</v>
      </c>
      <c r="P30" s="60">
        <v>0</v>
      </c>
      <c r="Q30" s="27" t="s">
        <v>30</v>
      </c>
      <c r="R30" s="27" t="s">
        <v>30</v>
      </c>
      <c r="S30" s="27" t="s">
        <v>30</v>
      </c>
      <c r="T30" s="27" t="s">
        <v>30</v>
      </c>
      <c r="U30" s="27" t="s">
        <v>30</v>
      </c>
      <c r="V30" s="27" t="s">
        <v>30</v>
      </c>
      <c r="W30" s="27" t="s">
        <v>30</v>
      </c>
      <c r="X30" s="27" t="s">
        <v>30</v>
      </c>
      <c r="Y30" s="27" t="s">
        <v>30</v>
      </c>
      <c r="Z30" s="60" t="s">
        <v>86</v>
      </c>
      <c r="AA30" s="3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76.5">
      <c r="A31" s="63"/>
      <c r="B31" s="64"/>
      <c r="C31" s="83" t="s">
        <v>43</v>
      </c>
      <c r="D31" s="80" t="s">
        <v>39</v>
      </c>
      <c r="E31" s="61">
        <v>1</v>
      </c>
      <c r="F31" s="62">
        <v>1</v>
      </c>
      <c r="G31" s="60" t="s">
        <v>80</v>
      </c>
      <c r="H31" s="62"/>
      <c r="I31" s="84">
        <v>2821.4285714</v>
      </c>
      <c r="J31" s="14">
        <v>2821.428</v>
      </c>
      <c r="K31" s="25">
        <f t="shared" si="5"/>
        <v>-0.0005713999998988584</v>
      </c>
      <c r="L31" s="26" t="s">
        <v>84</v>
      </c>
      <c r="M31" s="14">
        <v>2821.428</v>
      </c>
      <c r="N31" s="60">
        <v>0</v>
      </c>
      <c r="O31" s="60">
        <v>0</v>
      </c>
      <c r="P31" s="60">
        <v>0</v>
      </c>
      <c r="Q31" s="27" t="s">
        <v>30</v>
      </c>
      <c r="R31" s="27" t="s">
        <v>30</v>
      </c>
      <c r="S31" s="27" t="s">
        <v>30</v>
      </c>
      <c r="T31" s="27" t="s">
        <v>30</v>
      </c>
      <c r="U31" s="27" t="s">
        <v>30</v>
      </c>
      <c r="V31" s="27" t="s">
        <v>30</v>
      </c>
      <c r="W31" s="27" t="s">
        <v>30</v>
      </c>
      <c r="X31" s="27" t="s">
        <v>30</v>
      </c>
      <c r="Y31" s="27" t="s">
        <v>30</v>
      </c>
      <c r="Z31" s="60" t="s">
        <v>89</v>
      </c>
      <c r="AA31" s="3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67.5">
      <c r="A32" s="63"/>
      <c r="B32" s="64"/>
      <c r="C32" s="83" t="s">
        <v>44</v>
      </c>
      <c r="D32" s="80" t="s">
        <v>39</v>
      </c>
      <c r="E32" s="61">
        <v>45</v>
      </c>
      <c r="F32" s="62">
        <v>45</v>
      </c>
      <c r="G32" s="60" t="s">
        <v>80</v>
      </c>
      <c r="H32" s="62"/>
      <c r="I32" s="81">
        <v>120.53571</v>
      </c>
      <c r="J32" s="14">
        <v>225</v>
      </c>
      <c r="K32" s="25">
        <f t="shared" si="5"/>
        <v>104.46429</v>
      </c>
      <c r="L32" s="26" t="s">
        <v>90</v>
      </c>
      <c r="M32" s="14">
        <v>225</v>
      </c>
      <c r="N32" s="60">
        <v>0</v>
      </c>
      <c r="O32" s="60">
        <v>0</v>
      </c>
      <c r="P32" s="60">
        <v>0</v>
      </c>
      <c r="Q32" s="27" t="s">
        <v>30</v>
      </c>
      <c r="R32" s="27" t="s">
        <v>30</v>
      </c>
      <c r="S32" s="27" t="s">
        <v>30</v>
      </c>
      <c r="T32" s="27" t="s">
        <v>30</v>
      </c>
      <c r="U32" s="27" t="s">
        <v>30</v>
      </c>
      <c r="V32" s="27" t="s">
        <v>30</v>
      </c>
      <c r="W32" s="27" t="s">
        <v>30</v>
      </c>
      <c r="X32" s="27" t="s">
        <v>30</v>
      </c>
      <c r="Y32" s="27" t="s">
        <v>30</v>
      </c>
      <c r="Z32" s="60" t="s">
        <v>91</v>
      </c>
      <c r="AA32" s="3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ht="75" customHeight="1">
      <c r="A33" s="63"/>
      <c r="B33" s="64"/>
      <c r="C33" s="57" t="s">
        <v>45</v>
      </c>
      <c r="D33" s="80" t="s">
        <v>39</v>
      </c>
      <c r="E33" s="61">
        <v>1</v>
      </c>
      <c r="F33" s="62">
        <v>1</v>
      </c>
      <c r="G33" s="60" t="s">
        <v>80</v>
      </c>
      <c r="H33" s="62"/>
      <c r="I33" s="84">
        <v>4642.85714</v>
      </c>
      <c r="J33" s="14">
        <v>2592.6</v>
      </c>
      <c r="K33" s="25">
        <f t="shared" si="5"/>
        <v>-2050.25714</v>
      </c>
      <c r="L33" s="26" t="s">
        <v>84</v>
      </c>
      <c r="M33" s="14">
        <v>2592.6</v>
      </c>
      <c r="N33" s="60">
        <v>0</v>
      </c>
      <c r="O33" s="60">
        <v>0</v>
      </c>
      <c r="P33" s="60">
        <v>0</v>
      </c>
      <c r="Q33" s="27" t="s">
        <v>30</v>
      </c>
      <c r="R33" s="27" t="s">
        <v>30</v>
      </c>
      <c r="S33" s="27" t="s">
        <v>30</v>
      </c>
      <c r="T33" s="27" t="s">
        <v>30</v>
      </c>
      <c r="U33" s="27" t="s">
        <v>30</v>
      </c>
      <c r="V33" s="27" t="s">
        <v>30</v>
      </c>
      <c r="W33" s="27" t="s">
        <v>30</v>
      </c>
      <c r="X33" s="27" t="s">
        <v>30</v>
      </c>
      <c r="Y33" s="27" t="s">
        <v>30</v>
      </c>
      <c r="Z33" s="60" t="s">
        <v>92</v>
      </c>
      <c r="AA33" s="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26" s="102" customFormat="1" ht="17.25" customHeight="1">
      <c r="A34" s="94"/>
      <c r="B34" s="98"/>
      <c r="C34" s="88" t="s">
        <v>28</v>
      </c>
      <c r="D34" s="99"/>
      <c r="E34" s="99"/>
      <c r="F34" s="99"/>
      <c r="G34" s="99"/>
      <c r="H34" s="99"/>
      <c r="I34" s="100">
        <f>SUM(I27:I33)</f>
        <v>17076.3392614</v>
      </c>
      <c r="J34" s="100">
        <f>SUM(J27:J33)</f>
        <v>11404.827</v>
      </c>
      <c r="K34" s="100">
        <f>SUM(K27:K33)</f>
        <v>-5671.512261400001</v>
      </c>
      <c r="L34" s="100">
        <f>SUM(L27:L33)</f>
        <v>0</v>
      </c>
      <c r="M34" s="100">
        <f>SUM(M27:M33)</f>
        <v>11404.827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101"/>
    </row>
    <row r="35" spans="1:26" s="110" customFormat="1" ht="17.25" customHeight="1">
      <c r="A35" s="103"/>
      <c r="B35" s="104"/>
      <c r="C35" s="105"/>
      <c r="D35" s="106"/>
      <c r="E35" s="106"/>
      <c r="F35" s="106"/>
      <c r="G35" s="106"/>
      <c r="H35" s="106"/>
      <c r="I35" s="107"/>
      <c r="J35" s="107"/>
      <c r="K35" s="107"/>
      <c r="L35" s="107"/>
      <c r="M35" s="107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9"/>
    </row>
    <row r="36" spans="3:107" s="54" customFormat="1" ht="14.25">
      <c r="C36" s="54" t="s">
        <v>63</v>
      </c>
      <c r="L36" s="55"/>
      <c r="M36" s="54" t="s">
        <v>64</v>
      </c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</row>
    <row r="37" ht="15">
      <c r="B37" s="4" t="s">
        <v>65</v>
      </c>
    </row>
    <row r="38" ht="15">
      <c r="B38" s="4" t="s">
        <v>66</v>
      </c>
    </row>
  </sheetData>
  <mergeCells count="49">
    <mergeCell ref="A6:A9"/>
    <mergeCell ref="C7:C9"/>
    <mergeCell ref="E7:F7"/>
    <mergeCell ref="L7:L9"/>
    <mergeCell ref="M8:M9"/>
    <mergeCell ref="I7:I9"/>
    <mergeCell ref="M6:P6"/>
    <mergeCell ref="M7:N7"/>
    <mergeCell ref="B7:B9"/>
    <mergeCell ref="K7:K9"/>
    <mergeCell ref="E8:E9"/>
    <mergeCell ref="J7:J9"/>
    <mergeCell ref="F8:F9"/>
    <mergeCell ref="G7:G9"/>
    <mergeCell ref="X8:X9"/>
    <mergeCell ref="Q8:Q9"/>
    <mergeCell ref="Z6:Z9"/>
    <mergeCell ref="A2:Z2"/>
    <mergeCell ref="B3:Z3"/>
    <mergeCell ref="V8:V9"/>
    <mergeCell ref="W7:X7"/>
    <mergeCell ref="B6:G6"/>
    <mergeCell ref="H6:H9"/>
    <mergeCell ref="N8:N9"/>
    <mergeCell ref="Y6:Y9"/>
    <mergeCell ref="D7:D9"/>
    <mergeCell ref="A4:Z4"/>
    <mergeCell ref="Q6:X6"/>
    <mergeCell ref="I6:L6"/>
    <mergeCell ref="W8:W9"/>
    <mergeCell ref="U8:U9"/>
    <mergeCell ref="Q7:R7"/>
    <mergeCell ref="R8:R9"/>
    <mergeCell ref="P7:P9"/>
    <mergeCell ref="T8:T9"/>
    <mergeCell ref="O7:O9"/>
    <mergeCell ref="S8:S9"/>
    <mergeCell ref="S7:T7"/>
    <mergeCell ref="U7:V7"/>
    <mergeCell ref="C26:Y26"/>
    <mergeCell ref="A11:A22"/>
    <mergeCell ref="A23:A33"/>
    <mergeCell ref="B11:B22"/>
    <mergeCell ref="C11:Z11"/>
    <mergeCell ref="B23:B33"/>
    <mergeCell ref="C21:Z21"/>
    <mergeCell ref="C23:Z23"/>
    <mergeCell ref="G12:G19"/>
    <mergeCell ref="H12:H19"/>
  </mergeCells>
  <printOptions/>
  <pageMargins left="0.15748031496062992" right="0.11811023622047245" top="0.1968503937007874" bottom="0.15748031496062992" header="0.1968503937007874" footer="0.15748031496062992"/>
  <pageSetup horizontalDpi="200" verticalDpi="2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2021-04-06T11:44:58Z</cp:lastPrinted>
  <dcterms:created xsi:type="dcterms:W3CDTF">2006-09-28T05:33:49Z</dcterms:created>
  <dcterms:modified xsi:type="dcterms:W3CDTF">2024-01-22T06:08:58Z</dcterms:modified>
  <cp:category/>
  <cp:version/>
  <cp:contentType/>
  <cp:contentStatus/>
</cp:coreProperties>
</file>