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6605" windowHeight="9435"/>
  </bookViews>
  <sheets>
    <sheet name="2019г с план" sheetId="39" r:id="rId1"/>
    <sheet name="прочие расшифровать" sheetId="3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 localSheetId="0">#REF!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 localSheetId="0">#REF!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м" localSheetId="0">#REF!</definedName>
    <definedName name="мм">#REF!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'2019г с план'!$A$1:$J$94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localSheetId="0" hidden="1">#REF!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localSheetId="0" hidden="1">#REF!</definedName>
    <definedName name="субсидия" hidden="1">#REF!</definedName>
    <definedName name="субсидия3" localSheetId="0" hidden="1">#REF!</definedName>
    <definedName name="субсидия3" hidden="1">#REF!</definedName>
    <definedName name="СуммаКредита1">'[23]L-1'!$B$2</definedName>
    <definedName name="Тариф" localSheetId="0" hidden="1">#REF!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0" hidden="1">#REF!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localSheetId="0" hidden="1">#REF!</definedName>
    <definedName name="ЮКФ" hidden="1">#REF!</definedName>
  </definedNames>
  <calcPr calcId="124519" iterate="1" calcCompleted="0"/>
</workbook>
</file>

<file path=xl/calcChain.xml><?xml version="1.0" encoding="utf-8"?>
<calcChain xmlns="http://schemas.openxmlformats.org/spreadsheetml/2006/main">
  <c r="F66" i="39"/>
  <c r="E66"/>
  <c r="G70" l="1"/>
  <c r="G66"/>
  <c r="G69"/>
  <c r="I68"/>
  <c r="I67"/>
  <c r="H66"/>
  <c r="D66"/>
  <c r="I65"/>
  <c r="G65"/>
  <c r="I64"/>
  <c r="G64"/>
  <c r="I61"/>
  <c r="G61"/>
  <c r="I60"/>
  <c r="F60"/>
  <c r="F55" s="1"/>
  <c r="E60"/>
  <c r="G59"/>
  <c r="G58"/>
  <c r="G57"/>
  <c r="G56"/>
  <c r="H55"/>
  <c r="H54"/>
  <c r="I54" s="1"/>
  <c r="G54"/>
  <c r="H53"/>
  <c r="G53"/>
  <c r="G52"/>
  <c r="H51"/>
  <c r="G51"/>
  <c r="I50"/>
  <c r="G50"/>
  <c r="G49"/>
  <c r="H48"/>
  <c r="F48"/>
  <c r="E48"/>
  <c r="G48" s="1"/>
  <c r="G47"/>
  <c r="H46"/>
  <c r="F46"/>
  <c r="E46"/>
  <c r="G45"/>
  <c r="G44"/>
  <c r="G43"/>
  <c r="H42"/>
  <c r="H41" s="1"/>
  <c r="I41" s="1"/>
  <c r="F42"/>
  <c r="G42" s="1"/>
  <c r="D41"/>
  <c r="D40" s="1"/>
  <c r="I39"/>
  <c r="G39"/>
  <c r="F38"/>
  <c r="F34" s="1"/>
  <c r="E38"/>
  <c r="G37"/>
  <c r="H36"/>
  <c r="H34" s="1"/>
  <c r="G36"/>
  <c r="G35"/>
  <c r="E34"/>
  <c r="G34" s="1"/>
  <c r="D34"/>
  <c r="I33"/>
  <c r="G33"/>
  <c r="G32"/>
  <c r="I31"/>
  <c r="G31"/>
  <c r="G30"/>
  <c r="H29"/>
  <c r="F29"/>
  <c r="E29"/>
  <c r="D29"/>
  <c r="I28"/>
  <c r="G28"/>
  <c r="H27"/>
  <c r="F27"/>
  <c r="E27"/>
  <c r="D27"/>
  <c r="D15" s="1"/>
  <c r="D62" s="1"/>
  <c r="G26"/>
  <c r="G25"/>
  <c r="I24"/>
  <c r="G24"/>
  <c r="I23"/>
  <c r="G23"/>
  <c r="H22"/>
  <c r="I22" s="1"/>
  <c r="F22"/>
  <c r="E22"/>
  <c r="D22"/>
  <c r="G21"/>
  <c r="I20"/>
  <c r="G20"/>
  <c r="G19"/>
  <c r="H18"/>
  <c r="I18" s="1"/>
  <c r="G18"/>
  <c r="H17"/>
  <c r="I17" s="1"/>
  <c r="E17"/>
  <c r="E16" s="1"/>
  <c r="H16"/>
  <c r="I16" s="1"/>
  <c r="F16"/>
  <c r="D16"/>
  <c r="I34" l="1"/>
  <c r="H15"/>
  <c r="G22"/>
  <c r="G29"/>
  <c r="G60"/>
  <c r="I29"/>
  <c r="I66"/>
  <c r="G38"/>
  <c r="G27"/>
  <c r="F41"/>
  <c r="F40" s="1"/>
  <c r="E55"/>
  <c r="G55" s="1"/>
  <c r="I27"/>
  <c r="E41"/>
  <c r="E40" s="1"/>
  <c r="G40" s="1"/>
  <c r="F15"/>
  <c r="F62" s="1"/>
  <c r="F63" s="1"/>
  <c r="I15"/>
  <c r="E15"/>
  <c r="H40"/>
  <c r="I40" s="1"/>
  <c r="G46"/>
  <c r="G17"/>
  <c r="G16" s="1"/>
  <c r="G15" s="1"/>
  <c r="H62" l="1"/>
  <c r="G41"/>
  <c r="H63"/>
  <c r="I62"/>
  <c r="E62"/>
  <c r="E63" l="1"/>
  <c r="G63" s="1"/>
  <c r="G62"/>
  <c r="D36" i="31" l="1"/>
  <c r="D21" l="1"/>
  <c r="D26" l="1"/>
</calcChain>
</file>

<file path=xl/sharedStrings.xml><?xml version="1.0" encoding="utf-8"?>
<sst xmlns="http://schemas.openxmlformats.org/spreadsheetml/2006/main" count="291" uniqueCount="197">
  <si>
    <t>№ п/п</t>
  </si>
  <si>
    <t>Единица изм. тыс.тг.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</si>
  <si>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</si>
  <si>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</si>
  <si>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</si>
  <si>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</si>
  <si>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1.1</t>
  </si>
  <si>
    <t>1.2</t>
  </si>
  <si>
    <t>ГСМ</t>
  </si>
  <si>
    <t>1.3</t>
  </si>
  <si>
    <t>топливо</t>
  </si>
  <si>
    <t>1.4</t>
  </si>
  <si>
    <t>энергия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</si>
  <si>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</si>
  <si>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</si>
  <si>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</si>
  <si>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</si>
  <si>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</si>
  <si>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</si>
  <si>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</si>
  <si>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 xml:space="preserve">в тарифной смете не предусмотренно </t>
  </si>
  <si>
    <t>3</t>
  </si>
  <si>
    <t>Амортизация</t>
  </si>
  <si>
    <t>4</t>
  </si>
  <si>
    <t>4.1</t>
  </si>
  <si>
    <t>капитальный ремонт, не приводящий к увеличению стоимости основных средств</t>
  </si>
  <si>
    <t>5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</si>
  <si>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</si>
  <si>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</si>
  <si>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</si>
  <si>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</si>
  <si>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</si>
  <si>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</si>
  <si>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</si>
  <si>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услуги связи</t>
  </si>
  <si>
    <t>6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</si>
  <si>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</si>
  <si>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</si>
  <si>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</si>
  <si>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</si>
  <si>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</si>
  <si>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</si>
  <si>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</si>
  <si>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</si>
  <si>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6.5</t>
  </si>
  <si>
    <t>коммунальные услуги</t>
  </si>
  <si>
    <t>II</t>
  </si>
  <si>
    <t>7</t>
  </si>
  <si>
    <t>Общие и административные расходы, всего
в том числе</t>
  </si>
  <si>
    <t>7.1</t>
  </si>
  <si>
    <t>сырье и материалы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</si>
  <si>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</si>
  <si>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</si>
  <si>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</si>
  <si>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</si>
  <si>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</si>
  <si>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</si>
  <si>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</si>
  <si>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</si>
  <si>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</si>
  <si>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7.8</t>
  </si>
  <si>
    <t>обслуживание оргтехники</t>
  </si>
  <si>
    <t>7.9</t>
  </si>
  <si>
    <t>7.10</t>
  </si>
  <si>
    <t>7.11</t>
  </si>
  <si>
    <t>канцелярские товары</t>
  </si>
  <si>
    <t>7.12</t>
  </si>
  <si>
    <t>8</t>
  </si>
  <si>
    <t>8.1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</si>
  <si>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</si>
  <si>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</si>
  <si>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</si>
  <si>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</si>
  <si>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</si>
  <si>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</si>
  <si>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</si>
  <si>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в том числе:</t>
  </si>
  <si>
    <t>хозяйственные товары</t>
  </si>
  <si>
    <t>Расходы на выплату вознаграждений по МФО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</si>
  <si>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</si>
  <si>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</si>
  <si>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</si>
  <si>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</si>
  <si>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</si>
  <si>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</si>
  <si>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</si>
  <si>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</si>
  <si>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</si>
  <si>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</si>
  <si>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</si>
  <si>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%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</si>
  <si>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</si>
  <si>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</si>
  <si>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</si>
  <si>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</si>
  <si>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</si>
  <si>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</si>
  <si>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</si>
  <si>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1.5</t>
  </si>
  <si>
    <t xml:space="preserve">типографические услуги </t>
  </si>
  <si>
    <t>транспортировка(туйте)</t>
  </si>
  <si>
    <t xml:space="preserve">штрафы,пени в бюджет, госпошлина </t>
  </si>
  <si>
    <t xml:space="preserve">услуги по предоставлению канала коорпоратив. связи для прав. видеоконференции </t>
  </si>
  <si>
    <t xml:space="preserve">повышение квалификации </t>
  </si>
  <si>
    <t xml:space="preserve"> Факт за 12 мес.2019г</t>
  </si>
  <si>
    <t>членские взносы</t>
  </si>
  <si>
    <t>Единица измерения</t>
  </si>
  <si>
    <t>7.13</t>
  </si>
  <si>
    <t>обновление АВС</t>
  </si>
  <si>
    <t xml:space="preserve">техосмотр транспортных средств </t>
  </si>
  <si>
    <t xml:space="preserve">услуги банка </t>
  </si>
  <si>
    <t xml:space="preserve">компьютерные услуги </t>
  </si>
  <si>
    <t>техосмотр транспорта</t>
  </si>
  <si>
    <t xml:space="preserve">услуги по обслуживанию интернета </t>
  </si>
  <si>
    <t>транспортные услуги</t>
  </si>
  <si>
    <t>изготовление госакта</t>
  </si>
  <si>
    <t>услуги топосъемки геодезических работ</t>
  </si>
  <si>
    <t xml:space="preserve">услуги по оценке имущества </t>
  </si>
  <si>
    <t xml:space="preserve">хозтовары </t>
  </si>
  <si>
    <t>электротовары</t>
  </si>
  <si>
    <t xml:space="preserve">услуги кассового аппарата </t>
  </si>
  <si>
    <t>Приложение 1 форма 5</t>
  </si>
  <si>
    <t xml:space="preserve">к Правилам формирования тарифов </t>
  </si>
  <si>
    <t>Отчет об исполнении тарифной сметы на регулируемые услуги по подаче воды по каналам</t>
  </si>
  <si>
    <t>Отчетный период 2019 год</t>
  </si>
  <si>
    <t>Индекс ИТС-1</t>
  </si>
  <si>
    <t>Республиканское государственное предприятие на праве хозяйственного ведения "Казводхоз" Комитета по водным ресурсам Министерства экологии, геологии и природных ресурсов Республики Казахстан</t>
  </si>
  <si>
    <t>Наименование показателей тарифной сметы*</t>
  </si>
  <si>
    <t>Предусмотрено в утвержденной тарифной смете</t>
  </si>
  <si>
    <t>Отклонение в процентах</t>
  </si>
  <si>
    <t>Причины отклонения</t>
  </si>
  <si>
    <t>1</t>
  </si>
  <si>
    <t>-//-</t>
  </si>
  <si>
    <t>покупная вода</t>
  </si>
  <si>
    <t>затраты на поверку и аттестацию приборов учета, лабораторий, обслед. энергооборудования</t>
  </si>
  <si>
    <t>прочие ( в т.ч обяз.взносы пенсионные)</t>
  </si>
  <si>
    <t>коммунальные услуги на собственные нужды</t>
  </si>
  <si>
    <t>обслуживание и ремонт основных средств и нематериальных активов</t>
  </si>
  <si>
    <t>обязательное страхование</t>
  </si>
  <si>
    <t>прочие</t>
  </si>
  <si>
    <t>Тариф (без налога на добавленную стоимость)</t>
  </si>
  <si>
    <t xml:space="preserve">Тенге/на ед. пред-х услуг </t>
  </si>
  <si>
    <t xml:space="preserve">Наименование организации </t>
  </si>
  <si>
    <t>Адрес</t>
  </si>
  <si>
    <t>Телефон</t>
  </si>
  <si>
    <t>Адрес электронной почты</t>
  </si>
  <si>
    <t>Дата "     " ____________________2020 года</t>
  </si>
  <si>
    <t>МП</t>
  </si>
  <si>
    <t xml:space="preserve">Жамбылский филиал РГП  "Казводхоз" </t>
  </si>
  <si>
    <t>г.Тараз ул.Жаугаш батыра 1А</t>
  </si>
  <si>
    <t>8(7262) 427210</t>
  </si>
  <si>
    <t>rgp_tarvod@mail.ru</t>
  </si>
  <si>
    <t>№п/п</t>
  </si>
  <si>
    <t xml:space="preserve">Наименование </t>
  </si>
  <si>
    <t xml:space="preserve">Прочие </t>
  </si>
  <si>
    <t xml:space="preserve">Прочие Расход периода </t>
  </si>
  <si>
    <t>Итого</t>
  </si>
  <si>
    <t xml:space="preserve">в связи с уменьшением тарифа </t>
  </si>
  <si>
    <t xml:space="preserve">запчасть </t>
  </si>
  <si>
    <t>в связи со снижением доходов оказываемых услуг.</t>
  </si>
  <si>
    <t>ремонтные работы были осуществлены самым необходимом участкам.</t>
  </si>
  <si>
    <t xml:space="preserve"> имущественный налог , налог на землю, транспортый налог, плата за водные ресурсы </t>
  </si>
  <si>
    <t xml:space="preserve">ЭОС, транспортый налог, плата за водные ресурсы </t>
  </si>
  <si>
    <t xml:space="preserve">в связи с тем, что каналы перешли из коммунальной собственности в республиканскую, увеличилось опалата труда. </t>
  </si>
  <si>
    <t>увеличена с учетам уровня инфляций  и повышением тарифов для юридических лиц на коммунальные услуги.</t>
  </si>
  <si>
    <t>Невыполнение плана водоподачи объясняется отсутствием заявок на подачу воды из-за достаточной благонасыщенности почвы по причине обильных осадков за период апрель-июнь месяцы</t>
  </si>
  <si>
    <t>в связи снижением объемов реализции</t>
  </si>
  <si>
    <t>в связи снижением объемов и доходов от оказываемых услуг</t>
  </si>
  <si>
    <t xml:space="preserve">Прочие затраты расшифровка </t>
  </si>
  <si>
    <t>Директор ЖФ РГП "Казводхоз"</t>
  </si>
  <si>
    <t>Главный экономист</t>
  </si>
  <si>
    <t xml:space="preserve">Главный экономист </t>
  </si>
  <si>
    <t xml:space="preserve">                                       Қ.Бедебаев </t>
  </si>
  <si>
    <t xml:space="preserve">                                       А.Байбосынов </t>
  </si>
  <si>
    <t xml:space="preserve">         А.Байбосынов </t>
  </si>
  <si>
    <t xml:space="preserve">газ+гсм </t>
  </si>
  <si>
    <t xml:space="preserve">плотина акколь </t>
  </si>
  <si>
    <t>транспорт.газ</t>
  </si>
  <si>
    <t>гсм+запчасти</t>
  </si>
  <si>
    <t>АУП+ПП</t>
  </si>
  <si>
    <t>в тарифной смете не предусмотренно</t>
  </si>
  <si>
    <t xml:space="preserve"> ПП+АУП</t>
  </si>
  <si>
    <t>электротов+стройм+запчасти</t>
  </si>
  <si>
    <t>локальнй профсоюз</t>
  </si>
  <si>
    <t>ремонт авт+1С+АВС+доступ к интерн.ресур</t>
  </si>
  <si>
    <t xml:space="preserve">А.Байбосынов </t>
  </si>
  <si>
    <t>Фактически сложившиеся показатели тарифной сметы за 2019г</t>
  </si>
  <si>
    <t>Расходы периода,всего</t>
  </si>
  <si>
    <t>Затраты на оплату труда, всего в том числе</t>
  </si>
  <si>
    <t>Ремонт, всего в том числе</t>
  </si>
  <si>
    <t>Прочие затраты, всего в том числе</t>
  </si>
  <si>
    <t>Другие расходы, всего в том числе</t>
  </si>
  <si>
    <t>Фактически сложившиеся показатели тарифной сметы за период 7 месяцев</t>
  </si>
  <si>
    <t>Фактически сложившиеся показатели тарифной сметы за период                                               5 месяцев</t>
  </si>
  <si>
    <t xml:space="preserve">                                             </t>
  </si>
  <si>
    <t xml:space="preserve">                                  </t>
  </si>
  <si>
    <t>К. Бедебаев</t>
  </si>
</sst>
</file>

<file path=xl/styles.xml><?xml version="1.0" encoding="utf-8"?>
<styleSheet xmlns="http://schemas.openxmlformats.org/spreadsheetml/2006/main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#,##0.0"/>
    <numFmt numFmtId="168" formatCode="0.000"/>
    <numFmt numFmtId="169" formatCode="00"/>
    <numFmt numFmtId="170" formatCode="000"/>
    <numFmt numFmtId="171" formatCode="#,##0.00&quot; &quot;[$руб.-419];[Red]&quot;-&quot;#,##0.00&quot; &quot;[$руб.-419]"/>
    <numFmt numFmtId="172" formatCode="_(* #,##0.00_);_(* \(#,##0.00\);_(* &quot;-&quot;??_);_(@_)"/>
    <numFmt numFmtId="173" formatCode="\€#,##0;&quot;-€&quot;#,##0"/>
    <numFmt numFmtId="174" formatCode="0.0"/>
    <numFmt numFmtId="175" formatCode="_-* #,##0.00_-;\-* #,##0.00_-;_-* &quot;-&quot;??_-;_-@_-"/>
    <numFmt numFmtId="176" formatCode="_-* #,##0.000_р_._-;\-* #,##0.000_р_._-;_-* &quot;-&quot;??_р_._-;_-@_-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6"/>
      <color theme="1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97">
    <xf numFmtId="0" fontId="0" fillId="0" borderId="0"/>
    <xf numFmtId="0" fontId="4" fillId="0" borderId="0"/>
    <xf numFmtId="0" fontId="1" fillId="0" borderId="0"/>
    <xf numFmtId="167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" fontId="13" fillId="0" borderId="0">
      <alignment horizontal="center" vertical="top" wrapText="1"/>
    </xf>
    <xf numFmtId="169" fontId="13" fillId="0" borderId="4">
      <alignment horizontal="center" vertical="top" wrapText="1"/>
    </xf>
    <xf numFmtId="170" fontId="13" fillId="0" borderId="4">
      <alignment horizontal="center" vertical="top" wrapText="1"/>
    </xf>
    <xf numFmtId="170" fontId="13" fillId="0" borderId="4">
      <alignment horizontal="center" vertical="top" wrapText="1"/>
    </xf>
    <xf numFmtId="170" fontId="13" fillId="0" borderId="4">
      <alignment horizontal="center" vertical="top" wrapText="1"/>
    </xf>
    <xf numFmtId="1" fontId="13" fillId="0" borderId="0">
      <alignment horizontal="center" vertical="top" wrapText="1"/>
    </xf>
    <xf numFmtId="169" fontId="13" fillId="0" borderId="0">
      <alignment horizontal="center" vertical="top" wrapText="1"/>
    </xf>
    <xf numFmtId="170" fontId="13" fillId="0" borderId="0">
      <alignment horizontal="center" vertical="top" wrapText="1"/>
    </xf>
    <xf numFmtId="170" fontId="13" fillId="0" borderId="0">
      <alignment horizontal="center" vertical="top" wrapText="1"/>
    </xf>
    <xf numFmtId="170" fontId="13" fillId="0" borderId="0">
      <alignment horizontal="center" vertical="top" wrapText="1"/>
    </xf>
    <xf numFmtId="0" fontId="13" fillId="0" borderId="0">
      <alignment horizontal="left" vertical="top" wrapText="1"/>
    </xf>
    <xf numFmtId="0" fontId="13" fillId="0" borderId="0">
      <alignment horizontal="left" vertical="top" wrapText="1"/>
    </xf>
    <xf numFmtId="0" fontId="11" fillId="0" borderId="0"/>
    <xf numFmtId="168" fontId="14" fillId="0" borderId="0"/>
    <xf numFmtId="0" fontId="15" fillId="0" borderId="0">
      <alignment horizontal="center"/>
    </xf>
    <xf numFmtId="0" fontId="13" fillId="0" borderId="4">
      <alignment horizontal="left" vertical="top"/>
    </xf>
    <xf numFmtId="0" fontId="13" fillId="0" borderId="3">
      <alignment horizontal="center" vertical="top" wrapText="1"/>
    </xf>
    <xf numFmtId="0" fontId="13" fillId="0" borderId="0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3" fillId="0" borderId="5">
      <alignment horizontal="left" vertical="top"/>
    </xf>
    <xf numFmtId="0" fontId="16" fillId="18" borderId="4">
      <alignment horizontal="left" vertical="top" wrapText="1"/>
    </xf>
    <xf numFmtId="0" fontId="16" fillId="18" borderId="4">
      <alignment horizontal="left" vertical="top" wrapText="1"/>
    </xf>
    <xf numFmtId="0" fontId="17" fillId="0" borderId="4">
      <alignment horizontal="left" vertical="top" wrapText="1"/>
    </xf>
    <xf numFmtId="0" fontId="13" fillId="0" borderId="4">
      <alignment horizontal="left" vertical="top" wrapText="1"/>
    </xf>
    <xf numFmtId="0" fontId="18" fillId="0" borderId="4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22" fillId="0" borderId="0"/>
    <xf numFmtId="171" fontId="22" fillId="0" borderId="0"/>
    <xf numFmtId="0" fontId="23" fillId="0" borderId="0">
      <alignment horizontal="left" vertical="top"/>
    </xf>
    <xf numFmtId="0" fontId="24" fillId="0" borderId="0">
      <alignment horizontal="left" vertical="top"/>
    </xf>
    <xf numFmtId="0" fontId="23" fillId="0" borderId="0">
      <alignment horizontal="righ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center" vertical="center"/>
    </xf>
    <xf numFmtId="0" fontId="24" fillId="0" borderId="0">
      <alignment horizontal="center" vertical="top"/>
    </xf>
    <xf numFmtId="0" fontId="26" fillId="0" borderId="0">
      <alignment horizontal="center" vertical="center" textRotation="90"/>
    </xf>
    <xf numFmtId="0" fontId="23" fillId="0" borderId="0">
      <alignment horizontal="left" vertical="top"/>
    </xf>
    <xf numFmtId="0" fontId="27" fillId="0" borderId="0">
      <alignment horizontal="left" vertical="top"/>
    </xf>
    <xf numFmtId="0" fontId="23" fillId="0" borderId="0">
      <alignment horizontal="right" vertical="top"/>
    </xf>
    <xf numFmtId="0" fontId="26" fillId="0" borderId="0">
      <alignment horizontal="center" vertical="center"/>
    </xf>
    <xf numFmtId="0" fontId="27" fillId="0" borderId="0">
      <alignment horizontal="left" vertical="top"/>
    </xf>
    <xf numFmtId="0" fontId="26" fillId="0" borderId="0">
      <alignment horizontal="center" vertic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center" vertical="center" textRotation="90"/>
    </xf>
    <xf numFmtId="0" fontId="26" fillId="0" borderId="0">
      <alignment horizontal="right" vertical="top"/>
    </xf>
    <xf numFmtId="0" fontId="26" fillId="0" borderId="0">
      <alignment horizontal="left" vertical="top"/>
    </xf>
    <xf numFmtId="0" fontId="28" fillId="0" borderId="0">
      <alignment horizontal="left" vertical="top"/>
    </xf>
    <xf numFmtId="0" fontId="25" fillId="0" borderId="0">
      <alignment horizontal="left" vertical="top"/>
    </xf>
    <xf numFmtId="0" fontId="28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right" vertical="top"/>
    </xf>
    <xf numFmtId="0" fontId="29" fillId="0" borderId="0">
      <alignment horizontal="center" vertical="top"/>
    </xf>
    <xf numFmtId="0" fontId="13" fillId="0" borderId="6">
      <alignment horizontal="center" textRotation="90" wrapText="1"/>
    </xf>
    <xf numFmtId="0" fontId="13" fillId="0" borderId="6">
      <alignment horizontal="center" textRotation="90" wrapText="1"/>
    </xf>
    <xf numFmtId="0" fontId="13" fillId="0" borderId="6">
      <alignment horizontal="center" vertical="center" wrapText="1"/>
    </xf>
    <xf numFmtId="0" fontId="13" fillId="0" borderId="6">
      <alignment horizontal="center" vertical="center" wrapText="1"/>
    </xf>
    <xf numFmtId="1" fontId="30" fillId="0" borderId="0">
      <alignment horizontal="center" vertical="top" wrapText="1"/>
    </xf>
    <xf numFmtId="169" fontId="30" fillId="0" borderId="4">
      <alignment horizontal="center" vertical="top" wrapText="1"/>
    </xf>
    <xf numFmtId="170" fontId="30" fillId="0" borderId="4">
      <alignment horizontal="center" vertical="top" wrapText="1"/>
    </xf>
    <xf numFmtId="170" fontId="30" fillId="0" borderId="4">
      <alignment horizontal="center" vertical="top" wrapText="1"/>
    </xf>
    <xf numFmtId="170" fontId="30" fillId="0" borderId="4">
      <alignment horizontal="center" vertical="top" wrapText="1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12" fillId="9" borderId="7" applyNumberFormat="0" applyAlignment="0" applyProtection="0"/>
    <xf numFmtId="0" fontId="12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12" fillId="9" borderId="7" applyNumberFormat="0" applyAlignment="0" applyProtection="0"/>
    <xf numFmtId="0" fontId="12" fillId="9" borderId="7" applyNumberFormat="0" applyAlignment="0" applyProtection="0"/>
    <xf numFmtId="0" fontId="12" fillId="9" borderId="7" applyNumberFormat="0" applyAlignment="0" applyProtection="0"/>
    <xf numFmtId="0" fontId="12" fillId="9" borderId="7" applyNumberFormat="0" applyAlignment="0" applyProtection="0"/>
    <xf numFmtId="0" fontId="12" fillId="9" borderId="7" applyNumberFormat="0" applyAlignment="0" applyProtection="0"/>
    <xf numFmtId="0" fontId="12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1" fillId="23" borderId="8" applyNumberFormat="0" applyAlignment="0" applyProtection="0"/>
    <xf numFmtId="0" fontId="31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1" fillId="23" borderId="8" applyNumberFormat="0" applyAlignment="0" applyProtection="0"/>
    <xf numFmtId="0" fontId="31" fillId="23" borderId="8" applyNumberFormat="0" applyAlignment="0" applyProtection="0"/>
    <xf numFmtId="0" fontId="31" fillId="23" borderId="8" applyNumberFormat="0" applyAlignment="0" applyProtection="0"/>
    <xf numFmtId="0" fontId="31" fillId="23" borderId="8" applyNumberFormat="0" applyAlignment="0" applyProtection="0"/>
    <xf numFmtId="0" fontId="31" fillId="23" borderId="8" applyNumberFormat="0" applyAlignment="0" applyProtection="0"/>
    <xf numFmtId="0" fontId="31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164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4" fillId="0" borderId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38" fillId="24" borderId="13" applyNumberFormat="0" applyAlignment="0" applyProtection="0"/>
    <xf numFmtId="0" fontId="38" fillId="24" borderId="13" applyNumberFormat="0" applyAlignment="0" applyProtection="0"/>
    <xf numFmtId="0" fontId="38" fillId="24" borderId="13" applyNumberFormat="0" applyAlignment="0" applyProtection="0"/>
    <xf numFmtId="0" fontId="38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11" fillId="0" borderId="0"/>
    <xf numFmtId="0" fontId="11" fillId="0" borderId="0"/>
    <xf numFmtId="0" fontId="11" fillId="0" borderId="0"/>
    <xf numFmtId="0" fontId="34" fillId="0" borderId="0">
      <alignment horizontal="center"/>
    </xf>
    <xf numFmtId="0" fontId="34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21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34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11" fillId="0" borderId="0"/>
    <xf numFmtId="0" fontId="1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11" fillId="0" borderId="0"/>
    <xf numFmtId="0" fontId="11" fillId="0" borderId="0"/>
    <xf numFmtId="0" fontId="34" fillId="0" borderId="0">
      <alignment horizontal="center"/>
    </xf>
    <xf numFmtId="0" fontId="34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4" fillId="0" borderId="0">
      <alignment horizontal="left"/>
    </xf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2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44" fillId="0" borderId="0">
      <alignment horizontal="left"/>
    </xf>
    <xf numFmtId="0" fontId="11" fillId="0" borderId="0"/>
    <xf numFmtId="0" fontId="11" fillId="0" borderId="0"/>
    <xf numFmtId="0" fontId="42" fillId="0" borderId="0">
      <alignment horizontal="center"/>
    </xf>
    <xf numFmtId="0" fontId="3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2" fillId="0" borderId="0">
      <alignment horizontal="center"/>
    </xf>
    <xf numFmtId="0" fontId="11" fillId="0" borderId="0"/>
    <xf numFmtId="0" fontId="42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4" fillId="0" borderId="0">
      <alignment horizontal="left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1" fillId="0" borderId="0"/>
    <xf numFmtId="0" fontId="4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>
      <alignment horizontal="center"/>
    </xf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43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42" fillId="0" borderId="0"/>
    <xf numFmtId="0" fontId="11" fillId="0" borderId="0"/>
    <xf numFmtId="0" fontId="11" fillId="0" borderId="0"/>
    <xf numFmtId="0" fontId="42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34" fillId="0" borderId="0"/>
    <xf numFmtId="0" fontId="44" fillId="0" borderId="0">
      <alignment horizontal="left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46" fillId="0" borderId="0"/>
    <xf numFmtId="0" fontId="34" fillId="0" borderId="0"/>
    <xf numFmtId="0" fontId="42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/>
    <xf numFmtId="0" fontId="44" fillId="0" borderId="0">
      <alignment horizontal="left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4" fillId="0" borderId="0">
      <alignment horizontal="left"/>
    </xf>
    <xf numFmtId="0" fontId="44" fillId="0" borderId="0">
      <alignment horizontal="left"/>
    </xf>
    <xf numFmtId="0" fontId="34" fillId="0" borderId="0">
      <alignment horizontal="center"/>
    </xf>
    <xf numFmtId="0" fontId="44" fillId="0" borderId="0">
      <alignment horizontal="left"/>
    </xf>
    <xf numFmtId="0" fontId="44" fillId="0" borderId="0">
      <alignment horizontal="left"/>
    </xf>
    <xf numFmtId="0" fontId="34" fillId="0" borderId="0"/>
    <xf numFmtId="0" fontId="34" fillId="0" borderId="0"/>
    <xf numFmtId="0" fontId="1" fillId="0" borderId="0"/>
    <xf numFmtId="0" fontId="47" fillId="0" borderId="0">
      <alignment vertical="center"/>
    </xf>
    <xf numFmtId="0" fontId="1" fillId="0" borderId="0"/>
    <xf numFmtId="0" fontId="34" fillId="0" borderId="0"/>
    <xf numFmtId="0" fontId="7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11" fillId="0" borderId="0"/>
    <xf numFmtId="0" fontId="48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4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3" fillId="0" borderId="0"/>
    <xf numFmtId="0" fontId="34" fillId="0" borderId="0">
      <alignment horizontal="center"/>
    </xf>
    <xf numFmtId="0" fontId="1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43" fillId="0" borderId="0"/>
    <xf numFmtId="0" fontId="34" fillId="0" borderId="0"/>
    <xf numFmtId="0" fontId="34" fillId="0" borderId="0">
      <alignment horizontal="center"/>
    </xf>
    <xf numFmtId="0" fontId="34" fillId="0" borderId="0"/>
    <xf numFmtId="0" fontId="49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/>
    <xf numFmtId="0" fontId="34" fillId="0" borderId="0">
      <alignment horizontal="center"/>
    </xf>
    <xf numFmtId="0" fontId="34" fillId="0" borderId="0"/>
    <xf numFmtId="0" fontId="1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34" fillId="0" borderId="0">
      <alignment horizont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horizontal="center"/>
    </xf>
    <xf numFmtId="0" fontId="1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4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" fontId="51" fillId="26" borderId="1"/>
    <xf numFmtId="3" fontId="51" fillId="26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7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6" borderId="1"/>
    <xf numFmtId="3" fontId="51" fillId="26" borderId="1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9" fillId="28" borderId="14" applyNumberFormat="0" applyFont="0" applyAlignment="0" applyProtection="0"/>
    <xf numFmtId="0" fontId="9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9" fillId="28" borderId="14" applyNumberFormat="0" applyFont="0" applyAlignment="0" applyProtection="0"/>
    <xf numFmtId="0" fontId="9" fillId="28" borderId="14" applyNumberFormat="0" applyFont="0" applyAlignment="0" applyProtection="0"/>
    <xf numFmtId="0" fontId="9" fillId="28" borderId="14" applyNumberFormat="0" applyFont="0" applyAlignment="0" applyProtection="0"/>
    <xf numFmtId="0" fontId="9" fillId="28" borderId="14" applyNumberFormat="0" applyFont="0" applyAlignment="0" applyProtection="0"/>
    <xf numFmtId="0" fontId="9" fillId="28" borderId="14" applyNumberFormat="0" applyFont="0" applyAlignment="0" applyProtection="0"/>
    <xf numFmtId="0" fontId="9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42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42" fillId="28" borderId="14" applyNumberFormat="0" applyFont="0" applyAlignment="0" applyProtection="0"/>
    <xf numFmtId="0" fontId="42" fillId="28" borderId="14" applyNumberFormat="0" applyFont="0" applyAlignment="0" applyProtection="0"/>
    <xf numFmtId="0" fontId="42" fillId="28" borderId="14" applyNumberFormat="0" applyFont="0" applyAlignment="0" applyProtection="0"/>
    <xf numFmtId="0" fontId="42" fillId="28" borderId="14" applyNumberFormat="0" applyFont="0" applyAlignment="0" applyProtection="0"/>
    <xf numFmtId="0" fontId="42" fillId="28" borderId="14" applyNumberFormat="0" applyFont="0" applyAlignment="0" applyProtection="0"/>
    <xf numFmtId="0" fontId="42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11" fillId="28" borderId="14" applyNumberFormat="0" applyFont="0" applyAlignment="0" applyProtection="0"/>
    <xf numFmtId="0" fontId="11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34" fillId="28" borderId="14" applyNumberFormat="0" applyFont="0" applyAlignment="0" applyProtection="0"/>
    <xf numFmtId="0" fontId="11" fillId="28" borderId="14" applyNumberFormat="0" applyFont="0" applyAlignment="0" applyProtection="0"/>
    <xf numFmtId="0" fontId="34" fillId="28" borderId="14" applyNumberFormat="0" applyFont="0" applyAlignment="0" applyProtection="0"/>
    <xf numFmtId="0" fontId="11" fillId="28" borderId="14" applyNumberFormat="0" applyFont="0" applyAlignment="0" applyProtection="0"/>
    <xf numFmtId="0" fontId="11" fillId="28" borderId="14" applyNumberFormat="0" applyFont="0" applyAlignment="0" applyProtection="0"/>
    <xf numFmtId="0" fontId="34" fillId="28" borderId="14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4" fillId="0" borderId="0"/>
    <xf numFmtId="0" fontId="4" fillId="0" borderId="0"/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9" fillId="0" borderId="0"/>
    <xf numFmtId="0" fontId="9" fillId="0" borderId="0"/>
    <xf numFmtId="0" fontId="34" fillId="0" borderId="0"/>
    <xf numFmtId="0" fontId="51" fillId="5" borderId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49" fillId="0" borderId="0" applyFill="0" applyBorder="0" applyAlignment="0" applyProtection="0"/>
    <xf numFmtId="174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6" fillId="0" borderId="1" xfId="1" applyFont="1" applyFill="1" applyBorder="1" applyAlignment="1">
      <alignment vertical="center" wrapText="1"/>
    </xf>
    <xf numFmtId="0" fontId="0" fillId="3" borderId="0" xfId="0" applyFill="1"/>
    <xf numFmtId="0" fontId="56" fillId="0" borderId="1" xfId="1" applyFont="1" applyFill="1" applyBorder="1" applyAlignment="1">
      <alignment horizontal="left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8" fillId="0" borderId="0" xfId="1" applyNumberFormat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76" fontId="8" fillId="0" borderId="0" xfId="3" applyNumberFormat="1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vertical="center"/>
    </xf>
    <xf numFmtId="0" fontId="8" fillId="0" borderId="0" xfId="1" applyFont="1" applyFill="1" applyBorder="1"/>
    <xf numFmtId="176" fontId="59" fillId="0" borderId="0" xfId="3" applyNumberFormat="1" applyFont="1" applyFill="1" applyBorder="1" applyAlignment="1">
      <alignment horizontal="center" vertical="center"/>
    </xf>
    <xf numFmtId="176" fontId="60" fillId="0" borderId="0" xfId="3" applyNumberFormat="1" applyFont="1" applyFill="1" applyBorder="1" applyAlignment="1">
      <alignment vertical="center"/>
    </xf>
    <xf numFmtId="0" fontId="60" fillId="0" borderId="0" xfId="1" applyFont="1" applyFill="1" applyBorder="1"/>
    <xf numFmtId="10" fontId="60" fillId="0" borderId="0" xfId="3" applyNumberFormat="1" applyFont="1" applyFill="1" applyBorder="1" applyAlignment="1">
      <alignment horizontal="center" vertical="center"/>
    </xf>
    <xf numFmtId="0" fontId="60" fillId="0" borderId="0" xfId="2" applyFont="1" applyFill="1" applyAlignment="1"/>
    <xf numFmtId="0" fontId="60" fillId="0" borderId="0" xfId="1" applyFont="1" applyFill="1" applyAlignment="1">
      <alignment horizontal="center" vertical="center" wrapText="1"/>
    </xf>
    <xf numFmtId="166" fontId="60" fillId="0" borderId="0" xfId="1" applyNumberFormat="1" applyFont="1" applyFill="1" applyBorder="1" applyAlignment="1">
      <alignment horizontal="center"/>
    </xf>
    <xf numFmtId="176" fontId="60" fillId="0" borderId="0" xfId="3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/>
    </xf>
    <xf numFmtId="176" fontId="8" fillId="0" borderId="1" xfId="3" applyNumberFormat="1" applyFont="1" applyFill="1" applyBorder="1" applyAlignment="1">
      <alignment horizontal="center" vertical="center"/>
    </xf>
    <xf numFmtId="10" fontId="8" fillId="0" borderId="1" xfId="3" applyNumberFormat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left" vertical="center"/>
    </xf>
    <xf numFmtId="0" fontId="5" fillId="0" borderId="0" xfId="1" applyFont="1" applyFill="1" applyBorder="1"/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left" vertical="center" wrapText="1"/>
    </xf>
    <xf numFmtId="176" fontId="8" fillId="0" borderId="1" xfId="3" applyNumberFormat="1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61" fillId="0" borderId="1" xfId="3" applyNumberFormat="1" applyFont="1" applyFill="1" applyBorder="1" applyAlignment="1">
      <alignment horizontal="left" vertical="center" wrapText="1"/>
    </xf>
    <xf numFmtId="166" fontId="8" fillId="0" borderId="0" xfId="1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62" fillId="0" borderId="0" xfId="1" applyFont="1" applyFill="1" applyBorder="1"/>
    <xf numFmtId="0" fontId="5" fillId="0" borderId="0" xfId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left" vertical="center"/>
    </xf>
    <xf numFmtId="0" fontId="63" fillId="0" borderId="0" xfId="1" applyFont="1" applyFill="1" applyBorder="1"/>
    <xf numFmtId="49" fontId="5" fillId="0" borderId="1" xfId="1" applyNumberFormat="1" applyFont="1" applyFill="1" applyBorder="1" applyAlignment="1">
      <alignment vertical="center" wrapText="1"/>
    </xf>
    <xf numFmtId="49" fontId="64" fillId="0" borderId="1" xfId="1" applyNumberFormat="1" applyFont="1" applyFill="1" applyBorder="1" applyAlignment="1">
      <alignment vertical="center" wrapText="1"/>
    </xf>
    <xf numFmtId="176" fontId="5" fillId="0" borderId="1" xfId="3" applyNumberFormat="1" applyFont="1" applyFill="1" applyBorder="1" applyAlignment="1">
      <alignment vertical="center"/>
    </xf>
    <xf numFmtId="176" fontId="8" fillId="0" borderId="1" xfId="3" applyNumberFormat="1" applyFont="1" applyFill="1" applyBorder="1" applyAlignment="1">
      <alignment vertical="center"/>
    </xf>
    <xf numFmtId="49" fontId="63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/>
    </xf>
    <xf numFmtId="10" fontId="5" fillId="0" borderId="1" xfId="3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wrapText="1"/>
    </xf>
    <xf numFmtId="0" fontId="8" fillId="0" borderId="0" xfId="2" applyFont="1" applyFill="1" applyAlignment="1">
      <alignment vertical="center"/>
    </xf>
    <xf numFmtId="166" fontId="8" fillId="0" borderId="0" xfId="2" applyNumberFormat="1" applyFont="1" applyFill="1" applyAlignment="1">
      <alignment horizontal="center" vertical="center"/>
    </xf>
    <xf numFmtId="176" fontId="8" fillId="0" borderId="0" xfId="3" applyNumberFormat="1" applyFont="1" applyFill="1" applyAlignment="1">
      <alignment horizontal="center" vertical="center"/>
    </xf>
    <xf numFmtId="10" fontId="8" fillId="0" borderId="0" xfId="3" applyNumberFormat="1" applyFont="1" applyFill="1" applyAlignment="1">
      <alignment horizontal="center" vertical="center"/>
    </xf>
    <xf numFmtId="176" fontId="8" fillId="0" borderId="0" xfId="3" applyNumberFormat="1" applyFont="1" applyFill="1" applyAlignment="1">
      <alignment vertical="center"/>
    </xf>
    <xf numFmtId="49" fontId="60" fillId="0" borderId="0" xfId="1" applyNumberFormat="1" applyFont="1" applyFill="1" applyAlignment="1">
      <alignment horizontal="center" vertical="center" wrapText="1"/>
    </xf>
    <xf numFmtId="0" fontId="60" fillId="0" borderId="0" xfId="1" applyFont="1" applyFill="1" applyAlignment="1">
      <alignment horizontal="left" vertical="center" wrapText="1"/>
    </xf>
    <xf numFmtId="166" fontId="60" fillId="0" borderId="0" xfId="1" applyNumberFormat="1" applyFont="1" applyFill="1" applyBorder="1" applyAlignment="1">
      <alignment horizontal="center" vertical="center"/>
    </xf>
    <xf numFmtId="166" fontId="60" fillId="0" borderId="0" xfId="1" applyNumberFormat="1" applyFont="1" applyFill="1" applyBorder="1"/>
    <xf numFmtId="166" fontId="8" fillId="0" borderId="0" xfId="1" applyNumberFormat="1" applyFont="1" applyFill="1" applyAlignment="1">
      <alignment horizontal="center" vertical="center" wrapText="1"/>
    </xf>
    <xf numFmtId="176" fontId="8" fillId="0" borderId="0" xfId="3" applyNumberFormat="1" applyFont="1" applyFill="1" applyAlignment="1">
      <alignment horizontal="center" vertical="center" wrapText="1"/>
    </xf>
    <xf numFmtId="10" fontId="8" fillId="0" borderId="0" xfId="3" applyNumberFormat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76" fontId="8" fillId="0" borderId="0" xfId="3" applyNumberFormat="1" applyFont="1" applyFill="1" applyAlignment="1">
      <alignment vertical="center" wrapText="1"/>
    </xf>
    <xf numFmtId="0" fontId="8" fillId="0" borderId="0" xfId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166" fontId="57" fillId="3" borderId="1" xfId="1" applyNumberFormat="1" applyFont="1" applyFill="1" applyBorder="1" applyAlignment="1">
      <alignment horizontal="right" vertical="center"/>
    </xf>
    <xf numFmtId="166" fontId="56" fillId="3" borderId="1" xfId="1" applyNumberFormat="1" applyFont="1" applyFill="1" applyBorder="1" applyAlignment="1">
      <alignment horizontal="right" vertical="center"/>
    </xf>
    <xf numFmtId="166" fontId="68" fillId="3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4" fontId="5" fillId="0" borderId="1" xfId="3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wrapText="1"/>
    </xf>
    <xf numFmtId="166" fontId="8" fillId="0" borderId="1" xfId="1" applyNumberFormat="1" applyFont="1" applyFill="1" applyBorder="1" applyAlignment="1">
      <alignment horizontal="left" vertical="center"/>
    </xf>
    <xf numFmtId="0" fontId="70" fillId="0" borderId="1" xfId="0" applyFont="1" applyBorder="1"/>
    <xf numFmtId="0" fontId="71" fillId="0" borderId="1" xfId="0" applyFont="1" applyBorder="1"/>
    <xf numFmtId="166" fontId="71" fillId="0" borderId="1" xfId="0" applyNumberFormat="1" applyFont="1" applyBorder="1"/>
    <xf numFmtId="0" fontId="69" fillId="0" borderId="1" xfId="0" applyFont="1" applyBorder="1" applyAlignment="1">
      <alignment horizontal="justify"/>
    </xf>
    <xf numFmtId="166" fontId="5" fillId="3" borderId="1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166" fontId="65" fillId="0" borderId="0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6" fontId="67" fillId="0" borderId="0" xfId="1496" applyNumberFormat="1" applyFont="1" applyFill="1" applyBorder="1" applyAlignment="1" applyProtection="1">
      <alignment horizontal="left" vertical="center"/>
    </xf>
    <xf numFmtId="176" fontId="58" fillId="0" borderId="0" xfId="3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/>
    </xf>
    <xf numFmtId="49" fontId="60" fillId="0" borderId="0" xfId="1" applyNumberFormat="1" applyFont="1" applyFill="1" applyAlignment="1">
      <alignment horizontal="left" vertical="center" wrapText="1"/>
    </xf>
    <xf numFmtId="49" fontId="63" fillId="0" borderId="1" xfId="1" applyNumberFormat="1" applyFont="1" applyFill="1" applyBorder="1" applyAlignment="1">
      <alignment horizontal="center" vertical="center" wrapText="1"/>
    </xf>
    <xf numFmtId="166" fontId="67" fillId="0" borderId="0" xfId="1496" applyNumberFormat="1" applyFont="1" applyFill="1" applyBorder="1" applyAlignment="1" applyProtection="1">
      <alignment horizontal="left" vertical="center"/>
    </xf>
    <xf numFmtId="166" fontId="65" fillId="0" borderId="0" xfId="1" applyNumberFormat="1" applyFont="1" applyFill="1" applyBorder="1" applyAlignment="1">
      <alignment horizontal="left" vertical="center"/>
    </xf>
    <xf numFmtId="166" fontId="65" fillId="0" borderId="0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/>
    </xf>
    <xf numFmtId="176" fontId="58" fillId="0" borderId="0" xfId="3" applyNumberFormat="1" applyFont="1" applyFill="1" applyBorder="1" applyAlignment="1">
      <alignment vertical="center"/>
    </xf>
    <xf numFmtId="166" fontId="60" fillId="0" borderId="0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center"/>
    </xf>
    <xf numFmtId="0" fontId="60" fillId="0" borderId="0" xfId="2" applyFont="1" applyFill="1" applyAlignment="1">
      <alignment horizontal="left" wrapText="1"/>
    </xf>
    <xf numFmtId="176" fontId="58" fillId="0" borderId="0" xfId="3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center"/>
    </xf>
    <xf numFmtId="49" fontId="60" fillId="0" borderId="0" xfId="1" applyNumberFormat="1" applyFont="1" applyFill="1" applyAlignment="1">
      <alignment horizontal="left" vertical="center" wrapText="1"/>
    </xf>
    <xf numFmtId="49" fontId="63" fillId="0" borderId="1" xfId="1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6" fontId="65" fillId="0" borderId="0" xfId="1" applyNumberFormat="1" applyFont="1" applyFill="1" applyBorder="1" applyAlignment="1">
      <alignment horizontal="left" vertical="center" wrapText="1"/>
    </xf>
    <xf numFmtId="166" fontId="65" fillId="0" borderId="0" xfId="1" applyNumberFormat="1" applyFont="1" applyFill="1" applyBorder="1" applyAlignment="1">
      <alignment horizontal="left" vertical="center"/>
    </xf>
    <xf numFmtId="166" fontId="67" fillId="0" borderId="0" xfId="1496" applyNumberFormat="1" applyFont="1" applyFill="1" applyBorder="1" applyAlignment="1" applyProtection="1">
      <alignment horizontal="left" vertical="center"/>
    </xf>
    <xf numFmtId="176" fontId="5" fillId="0" borderId="1" xfId="3" applyNumberFormat="1" applyFont="1" applyFill="1" applyBorder="1" applyAlignment="1">
      <alignment horizontal="center" vertical="center" wrapText="1"/>
    </xf>
    <xf numFmtId="10" fontId="5" fillId="0" borderId="1" xfId="3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166" fontId="72" fillId="0" borderId="0" xfId="1" applyNumberFormat="1" applyFont="1" applyFill="1" applyBorder="1" applyAlignment="1">
      <alignment horizontal="left"/>
    </xf>
    <xf numFmtId="0" fontId="72" fillId="0" borderId="0" xfId="1" applyFont="1" applyFill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2" fillId="0" borderId="16" xfId="1" applyFont="1" applyFill="1" applyBorder="1" applyAlignment="1">
      <alignment horizontal="center" vertical="center" wrapText="1"/>
    </xf>
    <xf numFmtId="0" fontId="72" fillId="0" borderId="2" xfId="1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 wrapText="1"/>
    </xf>
  </cellXfs>
  <cellStyles count="1497">
    <cellStyle name="_ЗРК№256 от 29.03.2010 прил1 рус" xfId="4"/>
    <cellStyle name="_ОТ АСИИ" xfId="5"/>
    <cellStyle name="_Перечень бип 2011-2013 гг 22.11.2010" xfId="6"/>
    <cellStyle name="_после корректоров Приложения 1-4, 6-11 (рус)" xfId="7"/>
    <cellStyle name="_Приложение 2 от 15.12.2010 г." xfId="8"/>
    <cellStyle name="_приложение 4 (рус)" xfId="9"/>
    <cellStyle name="_Прлиложения БИП рус,каз 1,20,21" xfId="10"/>
    <cellStyle name="_ПРОБЛЕМНЫЕ  2012-2014 (22.09.11)" xfId="11"/>
    <cellStyle name="_Свод численность на 2011 год 31.07.10" xfId="12"/>
    <cellStyle name="20% - Акцент1 2" xfId="13"/>
    <cellStyle name="20% — акцент1 2" xfId="14"/>
    <cellStyle name="20% - Акцент1 2 2" xfId="15"/>
    <cellStyle name="20% - Акцент1 2 2 2" xfId="16"/>
    <cellStyle name="20% - Акцент1 2 2 2 2" xfId="17"/>
    <cellStyle name="20% - Акцент1 2 2 2 2 2" xfId="18"/>
    <cellStyle name="20% - Акцент1 2 2 2 3" xfId="19"/>
    <cellStyle name="20% - Акцент1 2 2 3" xfId="20"/>
    <cellStyle name="20% - Акцент1 2 2 3 2" xfId="21"/>
    <cellStyle name="20% - Акцент1 2 2 4" xfId="22"/>
    <cellStyle name="20% - Акцент1 2 2_План финансирования на 2013 год" xfId="23"/>
    <cellStyle name="20% -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4 3" xfId="30"/>
    <cellStyle name="20% - Акцент1 2 5" xfId="31"/>
    <cellStyle name="20% - Акцент1 2 6" xfId="32"/>
    <cellStyle name="20% - Акцент1 2_Август по объектно" xfId="33"/>
    <cellStyle name="20% - Акцент1 3" xfId="34"/>
    <cellStyle name="20% - Акцент1 3 2" xfId="35"/>
    <cellStyle name="20% - Акцент1 4" xfId="36"/>
    <cellStyle name="20% - Акцент1 4 2" xfId="37"/>
    <cellStyle name="20% - Акцент2 2" xfId="38"/>
    <cellStyle name="20% — акцент2 2" xfId="39"/>
    <cellStyle name="20% - Акцент2 2 2" xfId="40"/>
    <cellStyle name="20% - Акцент2 2 2 2" xfId="41"/>
    <cellStyle name="20% - Акцент2 2 2 2 2" xfId="42"/>
    <cellStyle name="20% - Акцент2 2 2 2 2 2" xfId="43"/>
    <cellStyle name="20% - Акцент2 2 2 2 3" xfId="44"/>
    <cellStyle name="20% - Акцент2 2 2 3" xfId="45"/>
    <cellStyle name="20% - Акцент2 2 2 3 2" xfId="46"/>
    <cellStyle name="20% - Акцент2 2 2 4" xfId="47"/>
    <cellStyle name="20% - Акцент2 2 2_План финансирования на 2013 год" xfId="48"/>
    <cellStyle name="20% - Акцент2 2 3" xfId="49"/>
    <cellStyle name="20% - Акцент2 2 3 2" xfId="50"/>
    <cellStyle name="20% - Акцент2 2 3 2 2" xfId="51"/>
    <cellStyle name="20% - Акцент2 2 3 3" xfId="52"/>
    <cellStyle name="20% - Акцент2 2 4" xfId="53"/>
    <cellStyle name="20% - Акцент2 2 4 2" xfId="54"/>
    <cellStyle name="20% - Акцент2 2 4 3" xfId="55"/>
    <cellStyle name="20% - Акцент2 2 5" xfId="56"/>
    <cellStyle name="20% - Акцент2 2 6" xfId="57"/>
    <cellStyle name="20% - Акцент2 2_План финансирования на 2013 год" xfId="58"/>
    <cellStyle name="20% - Акцент2 3" xfId="59"/>
    <cellStyle name="20% - Акцент2 3 2" xfId="60"/>
    <cellStyle name="20% - Акцент2 4" xfId="61"/>
    <cellStyle name="20% - Акцент2 4 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2 2 2" xfId="67"/>
    <cellStyle name="20% - Акцент3 2 2 2 2 2" xfId="68"/>
    <cellStyle name="20% - Акцент3 2 2 2 3" xfId="69"/>
    <cellStyle name="20% - Акцент3 2 2 3" xfId="70"/>
    <cellStyle name="20% - Акцент3 2 2 3 2" xfId="71"/>
    <cellStyle name="20% - Акцент3 2 2 4" xfId="72"/>
    <cellStyle name="20% - Акцент3 2 2_План финансирования на 2013 год" xfId="73"/>
    <cellStyle name="20% - Акцент3 2 3" xfId="74"/>
    <cellStyle name="20% - Акцент3 2 3 2" xfId="75"/>
    <cellStyle name="20% - Акцент3 2 3 2 2" xfId="76"/>
    <cellStyle name="20% - Акцент3 2 3 3" xfId="77"/>
    <cellStyle name="20% - Акцент3 2 4" xfId="78"/>
    <cellStyle name="20% - Акцент3 2 4 2" xfId="79"/>
    <cellStyle name="20% - Акцент3 2 4 3" xfId="80"/>
    <cellStyle name="20% - Акцент3 2 5" xfId="81"/>
    <cellStyle name="20% - Акцент3 2 6" xfId="82"/>
    <cellStyle name="20% - Акцент3 2_Август по объектно" xfId="83"/>
    <cellStyle name="20% - Акцент3 3" xfId="84"/>
    <cellStyle name="20% - Акцент3 3 2" xfId="85"/>
    <cellStyle name="20% - Акцент3 4" xfId="86"/>
    <cellStyle name="20% - Акцент3 4 2" xfId="87"/>
    <cellStyle name="20% - Акцент4 2" xfId="88"/>
    <cellStyle name="20% — акцент4 2" xfId="89"/>
    <cellStyle name="20% - Акцент4 2 2" xfId="90"/>
    <cellStyle name="20% - Акцент4 2 2 2" xfId="91"/>
    <cellStyle name="20% - Акцент4 2 2 2 2" xfId="92"/>
    <cellStyle name="20% - Акцент4 2 2 2 2 2" xfId="93"/>
    <cellStyle name="20% - Акцент4 2 2 2 3" xfId="94"/>
    <cellStyle name="20% - Акцент4 2 2 3" xfId="95"/>
    <cellStyle name="20% - Акцент4 2 2 3 2" xfId="96"/>
    <cellStyle name="20% - Акцент4 2 2 4" xfId="97"/>
    <cellStyle name="20% - Акцент4 2 2_План финансирования на 2013 год" xfId="98"/>
    <cellStyle name="20% - Акцент4 2 3" xfId="99"/>
    <cellStyle name="20% - Акцент4 2 3 2" xfId="100"/>
    <cellStyle name="20% - Акцент4 2 3 2 2" xfId="101"/>
    <cellStyle name="20% - Акцент4 2 3 3" xfId="102"/>
    <cellStyle name="20% - Акцент4 2 4" xfId="103"/>
    <cellStyle name="20% - Акцент4 2 4 2" xfId="104"/>
    <cellStyle name="20% - Акцент4 2 4 3" xfId="105"/>
    <cellStyle name="20% - Акцент4 2 5" xfId="106"/>
    <cellStyle name="20% - Акцент4 2 6" xfId="107"/>
    <cellStyle name="20% - Акцент4 2_План финансирования на 2013 год" xfId="108"/>
    <cellStyle name="20% - Акцент4 3" xfId="109"/>
    <cellStyle name="20% - Акцент4 3 2" xfId="110"/>
    <cellStyle name="20% - Акцент4 4" xfId="111"/>
    <cellStyle name="20% - Акцент4 4 2" xfId="112"/>
    <cellStyle name="20% - Акцент5 2" xfId="113"/>
    <cellStyle name="20% — акцент5 2" xfId="114"/>
    <cellStyle name="20% - Акцент5 2 2" xfId="115"/>
    <cellStyle name="20% - Акцент5 2 2 2" xfId="116"/>
    <cellStyle name="20% - Акцент5 2 2 2 2" xfId="117"/>
    <cellStyle name="20% - Акцент5 2 2 2 2 2" xfId="118"/>
    <cellStyle name="20% - Акцент5 2 2 2 3" xfId="119"/>
    <cellStyle name="20% - Акцент5 2 2 3" xfId="120"/>
    <cellStyle name="20% - Акцент5 2 2 3 2" xfId="121"/>
    <cellStyle name="20% - Акцент5 2 2 4" xfId="122"/>
    <cellStyle name="20% - Акцент5 2 2_План финансирования на 2013 год" xfId="123"/>
    <cellStyle name="20% - Акцент5 2 3" xfId="124"/>
    <cellStyle name="20% - Акцент5 2 3 2" xfId="125"/>
    <cellStyle name="20% - Акцент5 2 3 2 2" xfId="126"/>
    <cellStyle name="20% - Акцент5 2 3 3" xfId="127"/>
    <cellStyle name="20% - Акцент5 2 4" xfId="128"/>
    <cellStyle name="20% - Акцент5 2 4 2" xfId="129"/>
    <cellStyle name="20% - Акцент5 2 4 3" xfId="130"/>
    <cellStyle name="20% - Акцент5 2 5" xfId="131"/>
    <cellStyle name="20% - Акцент5 2 6" xfId="132"/>
    <cellStyle name="20% - Акцент5 2_План финансирования на 2013 год" xfId="133"/>
    <cellStyle name="20% - Акцент5 3" xfId="134"/>
    <cellStyle name="20% - Акцент5 3 2" xfId="135"/>
    <cellStyle name="20% - Акцент5 4" xfId="136"/>
    <cellStyle name="20% - Акцент5 4 2" xfId="137"/>
    <cellStyle name="20% - Акцент6 2" xfId="138"/>
    <cellStyle name="20% — акцент6 2" xfId="139"/>
    <cellStyle name="20% - Акцент6 2 2" xfId="140"/>
    <cellStyle name="20% - Акцент6 2 2 2" xfId="141"/>
    <cellStyle name="20% - Акцент6 2 2 2 2" xfId="142"/>
    <cellStyle name="20% - Акцент6 2 2 2 2 2" xfId="143"/>
    <cellStyle name="20% - Акцент6 2 2 2 3" xfId="144"/>
    <cellStyle name="20% - Акцент6 2 2 3" xfId="145"/>
    <cellStyle name="20% - Акцент6 2 2 3 2" xfId="146"/>
    <cellStyle name="20% - Акцент6 2 2 4" xfId="147"/>
    <cellStyle name="20% - Акцент6 2 2_План финансирования на 2013 год" xfId="148"/>
    <cellStyle name="20% - Акцент6 2 3" xfId="149"/>
    <cellStyle name="20% - Акцент6 2 3 2" xfId="150"/>
    <cellStyle name="20% - Акцент6 2 3 2 2" xfId="151"/>
    <cellStyle name="20% - Акцент6 2 3 3" xfId="152"/>
    <cellStyle name="20% - Акцент6 2 4" xfId="153"/>
    <cellStyle name="20% - Акцент6 2 4 2" xfId="154"/>
    <cellStyle name="20% - Акцент6 2 4 3" xfId="155"/>
    <cellStyle name="20% - Акцент6 2 5" xfId="156"/>
    <cellStyle name="20% - Акцент6 2 6" xfId="157"/>
    <cellStyle name="20% - Акцент6 2_Август по объектно" xfId="158"/>
    <cellStyle name="20% - Акцент6 3" xfId="159"/>
    <cellStyle name="20% - Акцент6 3 2" xfId="160"/>
    <cellStyle name="20% - Акцент6 4" xfId="161"/>
    <cellStyle name="20% - Акцент6 4 2" xfId="162"/>
    <cellStyle name="40% - Акцент1 2" xfId="163"/>
    <cellStyle name="40% — акцент1 2" xfId="164"/>
    <cellStyle name="40% - Акцент1 2 2" xfId="165"/>
    <cellStyle name="40% - Акцент1 2 2 2" xfId="166"/>
    <cellStyle name="40% - Акцент1 2 2 2 2" xfId="167"/>
    <cellStyle name="40% - Акцент1 2 2 2 2 2" xfId="168"/>
    <cellStyle name="40% - Акцент1 2 2 2 3" xfId="169"/>
    <cellStyle name="40% - Акцент1 2 2 3" xfId="170"/>
    <cellStyle name="40% - Акцент1 2 2 3 2" xfId="171"/>
    <cellStyle name="40% - Акцент1 2 2 4" xfId="172"/>
    <cellStyle name="40% - Акцент1 2 2_План финансирования на 2013 год" xfId="173"/>
    <cellStyle name="40% - Акцент1 2 3" xfId="174"/>
    <cellStyle name="40% - Акцент1 2 3 2" xfId="175"/>
    <cellStyle name="40% - Акцент1 2 3 2 2" xfId="176"/>
    <cellStyle name="40% - Акцент1 2 3 3" xfId="177"/>
    <cellStyle name="40% - Акцент1 2 4" xfId="178"/>
    <cellStyle name="40% - Акцент1 2 4 2" xfId="179"/>
    <cellStyle name="40% - Акцент1 2 4 3" xfId="180"/>
    <cellStyle name="40% - Акцент1 2 5" xfId="181"/>
    <cellStyle name="40% - Акцент1 2 6" xfId="182"/>
    <cellStyle name="40% - Акцент1 2_План финансирования на 2013 год" xfId="183"/>
    <cellStyle name="40% - Акцент1 3" xfId="184"/>
    <cellStyle name="40% - Акцент1 3 2" xfId="185"/>
    <cellStyle name="40% - Акцент1 4" xfId="186"/>
    <cellStyle name="40% - Акцент1 4 2" xfId="187"/>
    <cellStyle name="40% - Акцент2 2" xfId="188"/>
    <cellStyle name="40% — акцент2 2" xfId="189"/>
    <cellStyle name="40% - Акцент2 2 2" xfId="190"/>
    <cellStyle name="40% - Акцент2 2 2 2" xfId="191"/>
    <cellStyle name="40% - Акцент2 2 2 2 2" xfId="192"/>
    <cellStyle name="40% - Акцент2 2 2 2 2 2" xfId="193"/>
    <cellStyle name="40% - Акцент2 2 2 2 3" xfId="194"/>
    <cellStyle name="40% - Акцент2 2 2 3" xfId="195"/>
    <cellStyle name="40% - Акцент2 2 2 3 2" xfId="196"/>
    <cellStyle name="40% - Акцент2 2 2 4" xfId="197"/>
    <cellStyle name="40% - Акцент2 2 2_План финансирования на 2013 год" xfId="198"/>
    <cellStyle name="40% - Акцент2 2 3" xfId="199"/>
    <cellStyle name="40% - Акцент2 2 3 2" xfId="200"/>
    <cellStyle name="40% - Акцент2 2 3 2 2" xfId="201"/>
    <cellStyle name="40% - Акцент2 2 3 3" xfId="202"/>
    <cellStyle name="40% - Акцент2 2 4" xfId="203"/>
    <cellStyle name="40% - Акцент2 2 4 2" xfId="204"/>
    <cellStyle name="40% - Акцент2 2 4 3" xfId="205"/>
    <cellStyle name="40% - Акцент2 2 5" xfId="206"/>
    <cellStyle name="40% - Акцент2 2 6" xfId="207"/>
    <cellStyle name="40% - Акцент2 2_План финансирования на 2013 год" xfId="208"/>
    <cellStyle name="40% - Акцент2 3" xfId="209"/>
    <cellStyle name="40% - Акцент2 3 2" xfId="210"/>
    <cellStyle name="40% - Акцент2 4" xfId="211"/>
    <cellStyle name="40% - Акцент2 4 2" xfId="212"/>
    <cellStyle name="40% - Акцент3 2" xfId="213"/>
    <cellStyle name="40% — акцент3 2" xfId="214"/>
    <cellStyle name="40% - Акцент3 2 2" xfId="215"/>
    <cellStyle name="40% - Акцент3 2 2 2" xfId="216"/>
    <cellStyle name="40% - Акцент3 2 2 2 2" xfId="217"/>
    <cellStyle name="40% - Акцент3 2 2 2 2 2" xfId="218"/>
    <cellStyle name="40% - Акцент3 2 2 2 3" xfId="219"/>
    <cellStyle name="40% - Акцент3 2 2 3" xfId="220"/>
    <cellStyle name="40% - Акцент3 2 2 3 2" xfId="221"/>
    <cellStyle name="40% - Акцент3 2 2 4" xfId="222"/>
    <cellStyle name="40% - Акцент3 2 2_План финансирования на 2013 год" xfId="223"/>
    <cellStyle name="40% - Акцент3 2 3" xfId="224"/>
    <cellStyle name="40% - Акцент3 2 3 2" xfId="225"/>
    <cellStyle name="40% - Акцент3 2 3 2 2" xfId="226"/>
    <cellStyle name="40% - Акцент3 2 3 3" xfId="227"/>
    <cellStyle name="40% - Акцент3 2 4" xfId="228"/>
    <cellStyle name="40% - Акцент3 2 4 2" xfId="229"/>
    <cellStyle name="40% - Акцент3 2 4 3" xfId="230"/>
    <cellStyle name="40% - Акцент3 2 5" xfId="231"/>
    <cellStyle name="40% - Акцент3 2 6" xfId="232"/>
    <cellStyle name="40% - Акцент3 2_Август по объектно" xfId="233"/>
    <cellStyle name="40% - Акцент3 3" xfId="234"/>
    <cellStyle name="40% - Акцент3 3 2" xfId="235"/>
    <cellStyle name="40% - Акцент3 4" xfId="236"/>
    <cellStyle name="40% - Акцент3 4 2" xfId="237"/>
    <cellStyle name="40% - Акцент4 2" xfId="238"/>
    <cellStyle name="40% — акцент4 2" xfId="239"/>
    <cellStyle name="40% - Акцент4 2 2" xfId="240"/>
    <cellStyle name="40% - Акцент4 2 2 2" xfId="241"/>
    <cellStyle name="40% - Акцент4 2 2 2 2" xfId="242"/>
    <cellStyle name="40% - Акцент4 2 2 2 2 2" xfId="243"/>
    <cellStyle name="40% - Акцент4 2 2 2 3" xfId="244"/>
    <cellStyle name="40% - Акцент4 2 2 3" xfId="245"/>
    <cellStyle name="40% - Акцент4 2 2 3 2" xfId="246"/>
    <cellStyle name="40% - Акцент4 2 2 4" xfId="247"/>
    <cellStyle name="40% - Акцент4 2 2_План финансирования на 2013 год" xfId="248"/>
    <cellStyle name="40% - Акцент4 2 3" xfId="249"/>
    <cellStyle name="40% - Акцент4 2 3 2" xfId="250"/>
    <cellStyle name="40% - Акцент4 2 3 2 2" xfId="251"/>
    <cellStyle name="40% - Акцент4 2 3 3" xfId="252"/>
    <cellStyle name="40% - Акцент4 2 4" xfId="253"/>
    <cellStyle name="40% - Акцент4 2 4 2" xfId="254"/>
    <cellStyle name="40% - Акцент4 2 4 3" xfId="255"/>
    <cellStyle name="40% - Акцент4 2 5" xfId="256"/>
    <cellStyle name="40% - Акцент4 2 6" xfId="257"/>
    <cellStyle name="40% - Акцент4 2_План финансирования на 2013 год" xfId="258"/>
    <cellStyle name="40% - Акцент4 3" xfId="259"/>
    <cellStyle name="40% - Акцент4 3 2" xfId="260"/>
    <cellStyle name="40% - Акцент4 4" xfId="261"/>
    <cellStyle name="40% - Акцент4 4 2" xfId="262"/>
    <cellStyle name="40% - Акцент5 2" xfId="263"/>
    <cellStyle name="40% — акцент5 2" xfId="264"/>
    <cellStyle name="40% - Акцент5 2 2" xfId="265"/>
    <cellStyle name="40% - Акцент5 2 2 2" xfId="266"/>
    <cellStyle name="40% - Акцент5 2 2 2 2" xfId="267"/>
    <cellStyle name="40% - Акцент5 2 2 2 2 2" xfId="268"/>
    <cellStyle name="40% - Акцент5 2 2 2 3" xfId="269"/>
    <cellStyle name="40% - Акцент5 2 2 3" xfId="270"/>
    <cellStyle name="40% - Акцент5 2 2 3 2" xfId="271"/>
    <cellStyle name="40% - Акцент5 2 2 4" xfId="272"/>
    <cellStyle name="40% - Акцент5 2 2_План финансирования на 2013 год" xfId="273"/>
    <cellStyle name="40% - Акцент5 2 3" xfId="274"/>
    <cellStyle name="40% - Акцент5 2 3 2" xfId="275"/>
    <cellStyle name="40% - Акцент5 2 3 2 2" xfId="276"/>
    <cellStyle name="40% - Акцент5 2 3 3" xfId="277"/>
    <cellStyle name="40% - Акцент5 2 4" xfId="278"/>
    <cellStyle name="40% - Акцент5 2 4 2" xfId="279"/>
    <cellStyle name="40% - Акцент5 2 4 3" xfId="280"/>
    <cellStyle name="40% - Акцент5 2 5" xfId="281"/>
    <cellStyle name="40% - Акцент5 2 6" xfId="282"/>
    <cellStyle name="40% - Акцент5 2_План финансирования на 2013 год" xfId="283"/>
    <cellStyle name="40% - Акцент5 3" xfId="284"/>
    <cellStyle name="40% - Акцент5 3 2" xfId="285"/>
    <cellStyle name="40% - Акцент5 4" xfId="286"/>
    <cellStyle name="40% - Акцент5 4 2" xfId="287"/>
    <cellStyle name="40% - Акцент6 2" xfId="288"/>
    <cellStyle name="40% — акцент6 2" xfId="289"/>
    <cellStyle name="40% - Акцент6 2 2" xfId="290"/>
    <cellStyle name="40% - Акцент6 2 2 2" xfId="291"/>
    <cellStyle name="40% - Акцент6 2 2 2 2" xfId="292"/>
    <cellStyle name="40% - Акцент6 2 2 2 2 2" xfId="293"/>
    <cellStyle name="40% - Акцент6 2 2 2 3" xfId="294"/>
    <cellStyle name="40% - Акцент6 2 2 3" xfId="295"/>
    <cellStyle name="40% - Акцент6 2 2 3 2" xfId="296"/>
    <cellStyle name="40% - Акцент6 2 2 4" xfId="297"/>
    <cellStyle name="40% - Акцент6 2 2_План финансирования на 2013 год" xfId="298"/>
    <cellStyle name="40% - Акцент6 2 3" xfId="299"/>
    <cellStyle name="40% - Акцент6 2 3 2" xfId="300"/>
    <cellStyle name="40% - Акцент6 2 3 2 2" xfId="301"/>
    <cellStyle name="40% - Акцент6 2 3 3" xfId="302"/>
    <cellStyle name="40% - Акцент6 2 4" xfId="303"/>
    <cellStyle name="40% - Акцент6 2 4 2" xfId="304"/>
    <cellStyle name="40% - Акцент6 2 4 3" xfId="305"/>
    <cellStyle name="40% - Акцент6 2 5" xfId="306"/>
    <cellStyle name="40% - Акцент6 2 6" xfId="307"/>
    <cellStyle name="40% - Акцент6 2_План финансирования на 2013 год" xfId="308"/>
    <cellStyle name="40% - Акцент6 3" xfId="309"/>
    <cellStyle name="40% - Акцент6 3 2" xfId="310"/>
    <cellStyle name="40% - Акцент6 4" xfId="311"/>
    <cellStyle name="40% - Акцент6 4 2" xfId="312"/>
    <cellStyle name="60% - Акцент1 2" xfId="313"/>
    <cellStyle name="60% — акцент1 2" xfId="314"/>
    <cellStyle name="60% - Акцент1 2 2" xfId="315"/>
    <cellStyle name="60% - Акцент1 2 2 2" xfId="316"/>
    <cellStyle name="60% - Акцент1 2 3" xfId="317"/>
    <cellStyle name="60% - Акцент1 2 4" xfId="318"/>
    <cellStyle name="60% - Акцент1 2 5" xfId="319"/>
    <cellStyle name="60% - Акцент1 2_16 МСХ 13.09.11 с проблемными" xfId="320"/>
    <cellStyle name="60% - Акцент1 3" xfId="321"/>
    <cellStyle name="60% - Акцент2 2" xfId="322"/>
    <cellStyle name="60% — акцент2 2" xfId="323"/>
    <cellStyle name="60% - Акцент2 2 2" xfId="324"/>
    <cellStyle name="60% - Акцент2 2 2 2" xfId="325"/>
    <cellStyle name="60% - Акцент2 2 3" xfId="326"/>
    <cellStyle name="60% - Акцент2 2 4" xfId="327"/>
    <cellStyle name="60% - Акцент2 2 5" xfId="328"/>
    <cellStyle name="60% - Акцент2 2_16 МСХ 13.09.11 с проблемными" xfId="329"/>
    <cellStyle name="60% - Акцент2 3" xfId="330"/>
    <cellStyle name="60% - Акцент3 2" xfId="331"/>
    <cellStyle name="60% — акцент3 2" xfId="332"/>
    <cellStyle name="60% - Акцент3 2 2" xfId="333"/>
    <cellStyle name="60% - Акцент3 2 2 2" xfId="334"/>
    <cellStyle name="60% - Акцент3 2 3" xfId="335"/>
    <cellStyle name="60% - Акцент3 2 4" xfId="336"/>
    <cellStyle name="60% - Акцент3 2 5" xfId="337"/>
    <cellStyle name="60% - Акцент3 2_16 МСХ 13.09.11 с проблемными" xfId="338"/>
    <cellStyle name="60% - Акцент3 3" xfId="339"/>
    <cellStyle name="60% - Акцент4 2" xfId="340"/>
    <cellStyle name="60% — акцент4 2" xfId="341"/>
    <cellStyle name="60% - Акцент4 2 2" xfId="342"/>
    <cellStyle name="60% - Акцент4 2 2 2" xfId="343"/>
    <cellStyle name="60% - Акцент4 2 3" xfId="344"/>
    <cellStyle name="60% - Акцент4 2 4" xfId="345"/>
    <cellStyle name="60% - Акцент4 2 5" xfId="346"/>
    <cellStyle name="60% - Акцент4 2_16 МСХ 13.09.11 с проблемными" xfId="347"/>
    <cellStyle name="60% - Акцент4 3" xfId="348"/>
    <cellStyle name="60% - Акцент5 2" xfId="349"/>
    <cellStyle name="60% — акцент5 2" xfId="350"/>
    <cellStyle name="60% - Акцент5 2 2" xfId="351"/>
    <cellStyle name="60% - Акцент5 2 2 2" xfId="352"/>
    <cellStyle name="60% - Акцент5 2 3" xfId="353"/>
    <cellStyle name="60% - Акцент5 2 4" xfId="354"/>
    <cellStyle name="60% - Акцент5 2 5" xfId="355"/>
    <cellStyle name="60% - Акцент5 2_16 МСХ 13.09.11 с проблемными" xfId="356"/>
    <cellStyle name="60% - Акцент5 3" xfId="357"/>
    <cellStyle name="60% - Акцент6 2" xfId="358"/>
    <cellStyle name="60% — акцент6 2" xfId="359"/>
    <cellStyle name="60% - Акцент6 2 2" xfId="360"/>
    <cellStyle name="60% - Акцент6 2 2 2" xfId="361"/>
    <cellStyle name="60% - Акцент6 2 3" xfId="362"/>
    <cellStyle name="60% - Акцент6 2 4" xfId="363"/>
    <cellStyle name="60% - Акцент6 2 5" xfId="364"/>
    <cellStyle name="60% - Акцент6 2_16 МСХ 13.09.11 с проблемными" xfId="365"/>
    <cellStyle name="60% - Акцент6 3" xfId="366"/>
    <cellStyle name="Cell1" xfId="367"/>
    <cellStyle name="Cell2" xfId="368"/>
    <cellStyle name="Cell3" xfId="369"/>
    <cellStyle name="Cell4" xfId="370"/>
    <cellStyle name="Cell5" xfId="371"/>
    <cellStyle name="Column1" xfId="372"/>
    <cellStyle name="Column2" xfId="373"/>
    <cellStyle name="Column3" xfId="374"/>
    <cellStyle name="Column4" xfId="375"/>
    <cellStyle name="Column5" xfId="376"/>
    <cellStyle name="Column7" xfId="377"/>
    <cellStyle name="Data" xfId="378"/>
    <cellStyle name="Excel Built-in Normal" xfId="379"/>
    <cellStyle name="Excel Built-in Normal 2" xfId="380"/>
    <cellStyle name="Heading" xfId="381"/>
    <cellStyle name="Heading1" xfId="382"/>
    <cellStyle name="Heading2" xfId="383"/>
    <cellStyle name="Heading3" xfId="384"/>
    <cellStyle name="Heading4" xfId="385"/>
    <cellStyle name="Heading4 10" xfId="386"/>
    <cellStyle name="Heading4 11" xfId="387"/>
    <cellStyle name="Heading4 2" xfId="388"/>
    <cellStyle name="Heading4 3" xfId="389"/>
    <cellStyle name="Heading4 4" xfId="390"/>
    <cellStyle name="Heading4 5" xfId="391"/>
    <cellStyle name="Heading4 6" xfId="392"/>
    <cellStyle name="Heading4 7" xfId="393"/>
    <cellStyle name="Heading4 8" xfId="394"/>
    <cellStyle name="Heading4 9" xfId="395"/>
    <cellStyle name="Name1" xfId="396"/>
    <cellStyle name="Name2" xfId="397"/>
    <cellStyle name="Name3" xfId="398"/>
    <cellStyle name="Name4" xfId="399"/>
    <cellStyle name="Name5" xfId="400"/>
    <cellStyle name="Normal 5" xfId="401"/>
    <cellStyle name="Normal 6" xfId="402"/>
    <cellStyle name="Normal_Sheet1" xfId="403"/>
    <cellStyle name="Result" xfId="404"/>
    <cellStyle name="Result2" xfId="405"/>
    <cellStyle name="S0" xfId="406"/>
    <cellStyle name="S0 2" xfId="407"/>
    <cellStyle name="S1" xfId="408"/>
    <cellStyle name="S1 2" xfId="409"/>
    <cellStyle name="S10" xfId="410"/>
    <cellStyle name="S10 2" xfId="411"/>
    <cellStyle name="S2" xfId="412"/>
    <cellStyle name="S2 2" xfId="413"/>
    <cellStyle name="S3" xfId="414"/>
    <cellStyle name="S3 2" xfId="415"/>
    <cellStyle name="S4" xfId="416"/>
    <cellStyle name="S4 2" xfId="417"/>
    <cellStyle name="S4_16 МСХ 13.09.11 с проблемными" xfId="418"/>
    <cellStyle name="S5" xfId="419"/>
    <cellStyle name="S5 2" xfId="420"/>
    <cellStyle name="S5_16 МСХ 13.09.11 с проблемными" xfId="421"/>
    <cellStyle name="S6" xfId="422"/>
    <cellStyle name="S6 2" xfId="423"/>
    <cellStyle name="S7" xfId="424"/>
    <cellStyle name="S7 2" xfId="425"/>
    <cellStyle name="S8" xfId="426"/>
    <cellStyle name="S8 2" xfId="427"/>
    <cellStyle name="S9" xfId="428"/>
    <cellStyle name="S9 2" xfId="429"/>
    <cellStyle name="S9_ПРОБЛЕМНЫЕ  2012-2014 (22.09.11)" xfId="430"/>
    <cellStyle name="Title1" xfId="431"/>
    <cellStyle name="TitleCol1" xfId="432"/>
    <cellStyle name="TitleCol1 2" xfId="433"/>
    <cellStyle name="TitleCol2" xfId="434"/>
    <cellStyle name="TitleCol2 2" xfId="435"/>
    <cellStyle name="White1" xfId="436"/>
    <cellStyle name="White2" xfId="437"/>
    <cellStyle name="White3" xfId="438"/>
    <cellStyle name="White4" xfId="439"/>
    <cellStyle name="White5" xfId="440"/>
    <cellStyle name="Акцент1 2" xfId="441"/>
    <cellStyle name="Акцент1 2 2" xfId="442"/>
    <cellStyle name="Акцент1 2 2 2" xfId="443"/>
    <cellStyle name="Акцент1 2 3" xfId="444"/>
    <cellStyle name="Акцент1 2 4" xfId="445"/>
    <cellStyle name="Акцент1 2 5" xfId="446"/>
    <cellStyle name="Акцент1 2_16 МСХ 13.09.11 с проблемными" xfId="447"/>
    <cellStyle name="Акцент1 3" xfId="448"/>
    <cellStyle name="Акцент2 2" xfId="449"/>
    <cellStyle name="Акцент2 2 2" xfId="450"/>
    <cellStyle name="Акцент2 2 2 2" xfId="451"/>
    <cellStyle name="Акцент2 2 3" xfId="452"/>
    <cellStyle name="Акцент2 2 4" xfId="453"/>
    <cellStyle name="Акцент2 2 5" xfId="454"/>
    <cellStyle name="Акцент2 2_16 МСХ 13.09.11 с проблемными" xfId="455"/>
    <cellStyle name="Акцент2 3" xfId="456"/>
    <cellStyle name="Акцент3 2" xfId="457"/>
    <cellStyle name="Акцент3 2 2" xfId="458"/>
    <cellStyle name="Акцент3 2 2 2" xfId="459"/>
    <cellStyle name="Акцент3 2 3" xfId="460"/>
    <cellStyle name="Акцент3 2 4" xfId="461"/>
    <cellStyle name="Акцент3 2 5" xfId="462"/>
    <cellStyle name="Акцент3 2_16 МСХ 13.09.11 с проблемными" xfId="463"/>
    <cellStyle name="Акцент3 3" xfId="464"/>
    <cellStyle name="Акцент4 2" xfId="465"/>
    <cellStyle name="Акцент4 2 2" xfId="466"/>
    <cellStyle name="Акцент4 2 2 2" xfId="467"/>
    <cellStyle name="Акцент4 2 3" xfId="468"/>
    <cellStyle name="Акцент4 2 4" xfId="469"/>
    <cellStyle name="Акцент4 2 5" xfId="470"/>
    <cellStyle name="Акцент4 2_16 МСХ 13.09.11 с проблемными" xfId="471"/>
    <cellStyle name="Акцент4 3" xfId="472"/>
    <cellStyle name="Акцент5 2" xfId="473"/>
    <cellStyle name="Акцент5 2 2" xfId="474"/>
    <cellStyle name="Акцент5 2 2 2" xfId="475"/>
    <cellStyle name="Акцент5 2 3" xfId="476"/>
    <cellStyle name="Акцент5 2 4" xfId="477"/>
    <cellStyle name="Акцент5 2 5" xfId="478"/>
    <cellStyle name="Акцент5 2_16 МСХ 13.09.11 с проблемными" xfId="479"/>
    <cellStyle name="Акцент5 3" xfId="480"/>
    <cellStyle name="Акцент6 2" xfId="481"/>
    <cellStyle name="Акцент6 2 2" xfId="482"/>
    <cellStyle name="Акцент6 2 2 2" xfId="483"/>
    <cellStyle name="Акцент6 2 3" xfId="484"/>
    <cellStyle name="Акцент6 2 4" xfId="485"/>
    <cellStyle name="Акцент6 2 5" xfId="486"/>
    <cellStyle name="Акцент6 2_16 МСХ 13.09.11 с проблемными" xfId="487"/>
    <cellStyle name="Акцент6 3" xfId="488"/>
    <cellStyle name="Ввод  2" xfId="489"/>
    <cellStyle name="Ввод  2 2" xfId="490"/>
    <cellStyle name="Ввод  2 2 2" xfId="491"/>
    <cellStyle name="Ввод  2 2 2 2" xfId="492"/>
    <cellStyle name="Ввод  2 2 3" xfId="493"/>
    <cellStyle name="Ввод  2 2 3 2" xfId="494"/>
    <cellStyle name="Ввод  2 2 4" xfId="495"/>
    <cellStyle name="Ввод  2 3" xfId="496"/>
    <cellStyle name="Ввод  2 3 2" xfId="497"/>
    <cellStyle name="Ввод  2 4" xfId="498"/>
    <cellStyle name="Ввод  2 4 2" xfId="499"/>
    <cellStyle name="Ввод  2 5" xfId="500"/>
    <cellStyle name="Ввод  2 5 2" xfId="501"/>
    <cellStyle name="Ввод  2 6" xfId="502"/>
    <cellStyle name="Ввод  2 6 2" xfId="503"/>
    <cellStyle name="Ввод  2 7" xfId="504"/>
    <cellStyle name="Ввод  2_Электроэнергия" xfId="505"/>
    <cellStyle name="Ввод  3" xfId="506"/>
    <cellStyle name="Ввод  3 2" xfId="507"/>
    <cellStyle name="Ввод  4" xfId="508"/>
    <cellStyle name="Вывод 2" xfId="509"/>
    <cellStyle name="Вывод 2 2" xfId="510"/>
    <cellStyle name="Вывод 2 2 2" xfId="511"/>
    <cellStyle name="Вывод 2 2 2 2" xfId="512"/>
    <cellStyle name="Вывод 2 2 3" xfId="513"/>
    <cellStyle name="Вывод 2 2 3 2" xfId="514"/>
    <cellStyle name="Вывод 2 2 4" xfId="515"/>
    <cellStyle name="Вывод 2 3" xfId="516"/>
    <cellStyle name="Вывод 2 3 2" xfId="517"/>
    <cellStyle name="Вывод 2 4" xfId="518"/>
    <cellStyle name="Вывод 2 4 2" xfId="519"/>
    <cellStyle name="Вывод 2 5" xfId="520"/>
    <cellStyle name="Вывод 2 5 2" xfId="521"/>
    <cellStyle name="Вывод 2 6" xfId="522"/>
    <cellStyle name="Вывод 2 6 2" xfId="523"/>
    <cellStyle name="Вывод 2 7" xfId="524"/>
    <cellStyle name="Вывод 2_Электроэнергия" xfId="525"/>
    <cellStyle name="Вывод 3" xfId="526"/>
    <cellStyle name="Вывод 3 2" xfId="527"/>
    <cellStyle name="Вывод 4" xfId="528"/>
    <cellStyle name="Вычисление 2" xfId="529"/>
    <cellStyle name="Вычисление 2 2" xfId="530"/>
    <cellStyle name="Вычисление 2 2 2" xfId="531"/>
    <cellStyle name="Вычисление 2 2 2 2" xfId="532"/>
    <cellStyle name="Вычисление 2 2 3" xfId="533"/>
    <cellStyle name="Вычисление 2 2 3 2" xfId="534"/>
    <cellStyle name="Вычисление 2 2 4" xfId="535"/>
    <cellStyle name="Вычисление 2 3" xfId="536"/>
    <cellStyle name="Вычисление 2 3 2" xfId="537"/>
    <cellStyle name="Вычисление 2 4" xfId="538"/>
    <cellStyle name="Вычисление 2 4 2" xfId="539"/>
    <cellStyle name="Вычисление 2 5" xfId="540"/>
    <cellStyle name="Вычисление 2 5 2" xfId="541"/>
    <cellStyle name="Вычисление 2 6" xfId="542"/>
    <cellStyle name="Вычисление 2 6 2" xfId="543"/>
    <cellStyle name="Вычисление 2 7" xfId="544"/>
    <cellStyle name="Вычисление 2_Электроэнергия" xfId="545"/>
    <cellStyle name="Вычисление 3" xfId="546"/>
    <cellStyle name="Вычисление 3 2" xfId="547"/>
    <cellStyle name="Вычисление 4" xfId="548"/>
    <cellStyle name="Гиперссылка" xfId="1496" builtinId="8"/>
    <cellStyle name="Денежный 2" xfId="549"/>
    <cellStyle name="Денежный 2 2" xfId="550"/>
    <cellStyle name="Денежный 2 3" xfId="551"/>
    <cellStyle name="Денежный 2 3 2" xfId="552"/>
    <cellStyle name="Денежный 3" xfId="553"/>
    <cellStyle name="Денежный 3 2" xfId="554"/>
    <cellStyle name="Денежный 4" xfId="555"/>
    <cellStyle name="Денежный 4 2" xfId="556"/>
    <cellStyle name="Заголовок 1 2" xfId="557"/>
    <cellStyle name="Заголовок 1 2 2" xfId="558"/>
    <cellStyle name="Заголовок 1 2 2 2" xfId="559"/>
    <cellStyle name="Заголовок 1 2 3" xfId="560"/>
    <cellStyle name="Заголовок 1 2 4" xfId="561"/>
    <cellStyle name="Заголовок 1 2 5" xfId="562"/>
    <cellStyle name="Заголовок 1 2_Электроэнергия" xfId="563"/>
    <cellStyle name="Заголовок 1 3" xfId="564"/>
    <cellStyle name="Заголовок 2 2" xfId="565"/>
    <cellStyle name="Заголовок 2 2 2" xfId="566"/>
    <cellStyle name="Заголовок 2 2 2 2" xfId="567"/>
    <cellStyle name="Заголовок 2 2 3" xfId="568"/>
    <cellStyle name="Заголовок 2 2 4" xfId="569"/>
    <cellStyle name="Заголовок 2 2 5" xfId="570"/>
    <cellStyle name="Заголовок 2 2_Электроэнергия" xfId="571"/>
    <cellStyle name="Заголовок 2 3" xfId="572"/>
    <cellStyle name="Заголовок 3 2" xfId="573"/>
    <cellStyle name="Заголовок 3 2 2" xfId="574"/>
    <cellStyle name="Заголовок 3 2 2 2" xfId="575"/>
    <cellStyle name="Заголовок 3 2 3" xfId="576"/>
    <cellStyle name="Заголовок 3 2 4" xfId="577"/>
    <cellStyle name="Заголовок 3 2 5" xfId="578"/>
    <cellStyle name="Заголовок 3 2_Электроэнергия" xfId="579"/>
    <cellStyle name="Заголовок 3 3" xfId="580"/>
    <cellStyle name="Заголовок 4 2" xfId="581"/>
    <cellStyle name="Заголовок 4 2 2" xfId="582"/>
    <cellStyle name="Заголовок 4 2 2 2" xfId="583"/>
    <cellStyle name="Заголовок 4 2 3" xfId="584"/>
    <cellStyle name="Заголовок 4 2 4" xfId="585"/>
    <cellStyle name="Заголовок 4 2 5" xfId="586"/>
    <cellStyle name="Заголовок 4 2_Электроэнергия" xfId="587"/>
    <cellStyle name="Заголовок 4 3" xfId="588"/>
    <cellStyle name="Итог 2" xfId="589"/>
    <cellStyle name="Итог 2 2" xfId="590"/>
    <cellStyle name="Итог 2 2 2" xfId="591"/>
    <cellStyle name="Итог 2 2 2 2" xfId="592"/>
    <cellStyle name="Итог 2 2 2 2 2" xfId="593"/>
    <cellStyle name="Итог 2 2 2 3" xfId="594"/>
    <cellStyle name="Итог 2 2 3" xfId="595"/>
    <cellStyle name="Итог 2 2 3 2" xfId="596"/>
    <cellStyle name="Итог 2 2 4" xfId="597"/>
    <cellStyle name="Итог 2 2 4 2" xfId="598"/>
    <cellStyle name="Итог 2 2 5" xfId="599"/>
    <cellStyle name="Итог 2 2_Электроэнергия" xfId="600"/>
    <cellStyle name="Итог 2 3" xfId="601"/>
    <cellStyle name="Итог 2 3 2" xfId="602"/>
    <cellStyle name="Итог 2 3 2 2" xfId="603"/>
    <cellStyle name="Итог 2 3 3" xfId="604"/>
    <cellStyle name="Итог 2 3 3 2" xfId="605"/>
    <cellStyle name="Итог 2 3 4" xfId="606"/>
    <cellStyle name="Итог 2 4" xfId="607"/>
    <cellStyle name="Итог 2 4 2" xfId="608"/>
    <cellStyle name="Итог 2 5" xfId="609"/>
    <cellStyle name="Итог 2 5 2" xfId="610"/>
    <cellStyle name="Итог 2 6" xfId="611"/>
    <cellStyle name="Итог 2 6 2" xfId="612"/>
    <cellStyle name="Итог 2 7" xfId="613"/>
    <cellStyle name="Итог 2_Электроэнергия" xfId="614"/>
    <cellStyle name="Итог 3" xfId="615"/>
    <cellStyle name="Итог 3 2" xfId="616"/>
    <cellStyle name="Итог 4" xfId="617"/>
    <cellStyle name="КАНДАГАЧ тел3-33-96" xfId="618"/>
    <cellStyle name="Контрольная ячейка 2" xfId="619"/>
    <cellStyle name="Контрольная ячейка 2 2" xfId="620"/>
    <cellStyle name="Контрольная ячейка 2 2 2" xfId="621"/>
    <cellStyle name="Контрольная ячейка 2 3" xfId="622"/>
    <cellStyle name="Контрольная ячейка 2 4" xfId="623"/>
    <cellStyle name="Контрольная ячейка 2 5" xfId="624"/>
    <cellStyle name="Контрольная ячейка 2_Электроэнергия" xfId="625"/>
    <cellStyle name="Контрольная ячейка 3" xfId="626"/>
    <cellStyle name="Название 2" xfId="627"/>
    <cellStyle name="Название 2 2" xfId="628"/>
    <cellStyle name="Название 2 2 2" xfId="629"/>
    <cellStyle name="Название 2 3" xfId="630"/>
    <cellStyle name="Название 2 4" xfId="631"/>
    <cellStyle name="Название 2 5" xfId="632"/>
    <cellStyle name="Название 2_Электроэнергия" xfId="633"/>
    <cellStyle name="Название 3" xfId="634"/>
    <cellStyle name="Нейтральный 2" xfId="635"/>
    <cellStyle name="Нейтральный 2 2" xfId="636"/>
    <cellStyle name="Нейтральный 2 2 2" xfId="637"/>
    <cellStyle name="Нейтральный 2 3" xfId="638"/>
    <cellStyle name="Нейтральный 2 4" xfId="639"/>
    <cellStyle name="Нейтральный 2 5" xfId="640"/>
    <cellStyle name="Нейтральный 2_Электроэнергия" xfId="641"/>
    <cellStyle name="Нейтральный 3" xfId="642"/>
    <cellStyle name="Обычный" xfId="0" builtinId="0"/>
    <cellStyle name="Обычный 10" xfId="643"/>
    <cellStyle name="Обычный 10 2" xfId="644"/>
    <cellStyle name="Обычный 10 2 2" xfId="645"/>
    <cellStyle name="Обычный 10 2 2 2" xfId="646"/>
    <cellStyle name="Обычный 10 2 3" xfId="647"/>
    <cellStyle name="Обычный 10 2 3 2" xfId="648"/>
    <cellStyle name="Обычный 10 2 3 3" xfId="649"/>
    <cellStyle name="Обычный 10 2 4" xfId="650"/>
    <cellStyle name="Обычный 10 3" xfId="651"/>
    <cellStyle name="Обычный 10 3 2" xfId="652"/>
    <cellStyle name="Обычный 10 3 3" xfId="653"/>
    <cellStyle name="Обычный 10 4" xfId="654"/>
    <cellStyle name="Обычный 10 5" xfId="655"/>
    <cellStyle name="Обычный 10 6" xfId="656"/>
    <cellStyle name="Обычный 10 6 2" xfId="657"/>
    <cellStyle name="Обычный 10 7" xfId="658"/>
    <cellStyle name="Обычный 10 7 2" xfId="659"/>
    <cellStyle name="Обычный 10 8" xfId="660"/>
    <cellStyle name="Обычный 10_Август по объектно" xfId="661"/>
    <cellStyle name="Обычный 11" xfId="662"/>
    <cellStyle name="Обычный 11 2" xfId="663"/>
    <cellStyle name="Обычный 11 2 2" xfId="664"/>
    <cellStyle name="Обычный 11 2 2 2" xfId="665"/>
    <cellStyle name="Обычный 11 2 3" xfId="666"/>
    <cellStyle name="Обычный 11 2 3 2" xfId="667"/>
    <cellStyle name="Обычный 11 2 4" xfId="668"/>
    <cellStyle name="Обычный 11 3" xfId="669"/>
    <cellStyle name="Обычный 11 3 2" xfId="670"/>
    <cellStyle name="Обычный 11 3 2 2" xfId="671"/>
    <cellStyle name="Обычный 11 3 3" xfId="672"/>
    <cellStyle name="Обычный 11 3 3 2" xfId="673"/>
    <cellStyle name="Обычный 11 3 4" xfId="674"/>
    <cellStyle name="Обычный 11 4" xfId="675"/>
    <cellStyle name="Обычный 11 4 2" xfId="676"/>
    <cellStyle name="Обычный 11 4 2 2" xfId="677"/>
    <cellStyle name="Обычный 11 4 3" xfId="678"/>
    <cellStyle name="Обычный 11 5" xfId="679"/>
    <cellStyle name="Обычный 11 6" xfId="680"/>
    <cellStyle name="Обычный 11 7" xfId="681"/>
    <cellStyle name="Обычный 11 7 2" xfId="682"/>
    <cellStyle name="Обычный 11_Август по объектно" xfId="683"/>
    <cellStyle name="Обычный 12" xfId="684"/>
    <cellStyle name="Обычный 12 2" xfId="685"/>
    <cellStyle name="Обычный 12 2 2" xfId="686"/>
    <cellStyle name="Обычный 12 2 2 2" xfId="687"/>
    <cellStyle name="Обычный 12 2 3" xfId="688"/>
    <cellStyle name="Обычный 12 2 3 2" xfId="689"/>
    <cellStyle name="Обычный 12 2 4" xfId="690"/>
    <cellStyle name="Обычный 12 3" xfId="691"/>
    <cellStyle name="Обычный 12 3 2" xfId="692"/>
    <cellStyle name="Обычный 12 3 2 2" xfId="693"/>
    <cellStyle name="Обычный 12 3 3" xfId="694"/>
    <cellStyle name="Обычный 12 3 3 2" xfId="695"/>
    <cellStyle name="Обычный 12 3 4" xfId="696"/>
    <cellStyle name="Обычный 12 4" xfId="697"/>
    <cellStyle name="Обычный 12 4 2" xfId="698"/>
    <cellStyle name="Обычный 12 4 2 2" xfId="699"/>
    <cellStyle name="Обычный 12 4 3" xfId="700"/>
    <cellStyle name="Обычный 12 5" xfId="701"/>
    <cellStyle name="Обычный 12 6" xfId="702"/>
    <cellStyle name="Обычный 12 7" xfId="703"/>
    <cellStyle name="Обычный 12 7 2" xfId="704"/>
    <cellStyle name="Обычный 12_Август по объектно" xfId="705"/>
    <cellStyle name="Обычный 13" xfId="706"/>
    <cellStyle name="Обычный 13 2" xfId="707"/>
    <cellStyle name="Обычный 13 2 2" xfId="708"/>
    <cellStyle name="Обычный 13 3" xfId="709"/>
    <cellStyle name="Обычный 13 3 2" xfId="710"/>
    <cellStyle name="Обычный 13 4" xfId="711"/>
    <cellStyle name="Обычный 13_Гидроузел на р.Тышкан" xfId="712"/>
    <cellStyle name="Обычный 14" xfId="713"/>
    <cellStyle name="Обычный 14 2" xfId="714"/>
    <cellStyle name="Обычный 14 3" xfId="715"/>
    <cellStyle name="Обычный 14 4" xfId="716"/>
    <cellStyle name="Обычный 14_Гидроузел на р.Тышкан" xfId="717"/>
    <cellStyle name="Обычный 15" xfId="718"/>
    <cellStyle name="Обычный 15 2" xfId="719"/>
    <cellStyle name="Обычный 15 3" xfId="720"/>
    <cellStyle name="Обычный 15 4" xfId="721"/>
    <cellStyle name="Обычный 15 5" xfId="722"/>
    <cellStyle name="Обычный 16" xfId="723"/>
    <cellStyle name="Обычный 16 2" xfId="724"/>
    <cellStyle name="Обычный 16 2 2" xfId="725"/>
    <cellStyle name="Обычный 16 2 2 2" xfId="726"/>
    <cellStyle name="Обычный 16 2 3" xfId="727"/>
    <cellStyle name="Обычный 16 2 3 2" xfId="728"/>
    <cellStyle name="Обычный 16 2 4" xfId="729"/>
    <cellStyle name="Обычный 16 3" xfId="730"/>
    <cellStyle name="Обычный 16 3 2" xfId="731"/>
    <cellStyle name="Обычный 16 4" xfId="732"/>
    <cellStyle name="Обычный 16 5" xfId="733"/>
    <cellStyle name="Обычный 16 5 2" xfId="734"/>
    <cellStyle name="Обычный 16_Гидроузел на р.Тышкан" xfId="735"/>
    <cellStyle name="Обычный 17" xfId="736"/>
    <cellStyle name="Обычный 17 2" xfId="737"/>
    <cellStyle name="Обычный 17 2 2" xfId="738"/>
    <cellStyle name="Обычный 17 3" xfId="739"/>
    <cellStyle name="Обычный 17 3 2" xfId="740"/>
    <cellStyle name="Обычный 17 3 2 2" xfId="741"/>
    <cellStyle name="Обычный 17 3 2 2 2" xfId="742"/>
    <cellStyle name="Обычный 17 3 2 3" xfId="743"/>
    <cellStyle name="Обычный 17 3 2 3 2" xfId="744"/>
    <cellStyle name="Обычный 17 3 2 4" xfId="745"/>
    <cellStyle name="Обычный 17 3 3" xfId="746"/>
    <cellStyle name="Обычный 17 4" xfId="747"/>
    <cellStyle name="Обычный 17 4 2" xfId="748"/>
    <cellStyle name="Обычный 17 4 2 2" xfId="749"/>
    <cellStyle name="Обычный 17 4 3" xfId="750"/>
    <cellStyle name="Обычный 17 4 3 2" xfId="751"/>
    <cellStyle name="Обычный 17 4 4" xfId="752"/>
    <cellStyle name="Обычный 17 5" xfId="753"/>
    <cellStyle name="Обычный 17 5 2" xfId="754"/>
    <cellStyle name="Обычный 18" xfId="755"/>
    <cellStyle name="Обычный 18 2" xfId="756"/>
    <cellStyle name="Обычный 18 2 2" xfId="757"/>
    <cellStyle name="Обычный 18 3" xfId="758"/>
    <cellStyle name="Обычный 18 3 2" xfId="759"/>
    <cellStyle name="Обычный 18 3 3" xfId="760"/>
    <cellStyle name="Обычный 18 4" xfId="761"/>
    <cellStyle name="Обычный 18 5" xfId="762"/>
    <cellStyle name="Обычный 19" xfId="763"/>
    <cellStyle name="Обычный 19 2" xfId="764"/>
    <cellStyle name="Обычный 19 2 2" xfId="765"/>
    <cellStyle name="Обычный 19 3" xfId="766"/>
    <cellStyle name="Обычный 19 3 2" xfId="767"/>
    <cellStyle name="Обычный 19 3 3" xfId="768"/>
    <cellStyle name="Обычный 19 4" xfId="769"/>
    <cellStyle name="Обычный 19 5" xfId="770"/>
    <cellStyle name="Обычный 2" xfId="771"/>
    <cellStyle name="Обычный 2 10" xfId="772"/>
    <cellStyle name="Обычный 2 10 2" xfId="773"/>
    <cellStyle name="Обычный 2 10 2 2" xfId="774"/>
    <cellStyle name="Обычный 2 10 2 2 2" xfId="775"/>
    <cellStyle name="Обычный 2 10 2 3" xfId="776"/>
    <cellStyle name="Обычный 2 10 3" xfId="777"/>
    <cellStyle name="Обычный 2 10 3 2" xfId="778"/>
    <cellStyle name="Обычный 2 10 4" xfId="779"/>
    <cellStyle name="Обычный 2 11" xfId="780"/>
    <cellStyle name="Обычный 2 11 2" xfId="781"/>
    <cellStyle name="Обычный 2 11 2 2" xfId="782"/>
    <cellStyle name="Обычный 2 12" xfId="783"/>
    <cellStyle name="Обычный 2 12 2" xfId="784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2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\Users\Admin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\Users\Admin\Desktop\&#1045;&#1076;&#1080;&#1085;&#1099;&#1081;%20&#1090;&#1072;&#1088;&#1080;&#1092;%20&#1089;%201.05.2017%20&#1075;\p-otdel\Documents%20and%20Settings\&#1055;&#1086;&#1083;&#1100;&#1079;&#1086;&#1074;&#1072;&#1090;&#1077;&#1083;&#1100;\Local%20Settings\Temporary%20Internet%20Files\Content.IE5\6HD6NIT0\DOCUME~1\Nazar1\LOCALS~1\Temp\Rar$DI00.755\&#1053;&#1086;&#1074;&#1072;&#1103;%20&#1087;&#1072;&#1087;&#1082;&#1072;1\&#1055;&#1083;&#1072;&#1085;&#1080;&#1088;&#1086;&#1074;&#1072;&#1085;&#1080;&#1077;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gp_tarvod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UM159"/>
  <sheetViews>
    <sheetView tabSelected="1" topLeftCell="A49" workbookViewId="0">
      <selection activeCell="F68" sqref="F68"/>
    </sheetView>
  </sheetViews>
  <sheetFormatPr defaultRowHeight="18.75"/>
  <cols>
    <col min="1" max="1" width="8" style="6" customWidth="1"/>
    <col min="2" max="2" width="60.7109375" style="7" customWidth="1"/>
    <col min="3" max="3" width="21.42578125" style="7" customWidth="1"/>
    <col min="4" max="4" width="27.28515625" style="91" customWidth="1"/>
    <col min="5" max="5" width="25.85546875" style="91" customWidth="1"/>
    <col min="6" max="6" width="24.28515625" style="91" customWidth="1"/>
    <col min="7" max="7" width="22.140625" style="91" customWidth="1"/>
    <col min="8" max="8" width="22.28515625" style="8" hidden="1" customWidth="1"/>
    <col min="9" max="9" width="22" style="9" customWidth="1"/>
    <col min="10" max="10" width="68.42578125" style="10" customWidth="1"/>
    <col min="11" max="11" width="37.5703125" style="11" customWidth="1"/>
    <col min="12" max="12" width="9.140625" style="11"/>
    <col min="13" max="13" width="17" style="11" bestFit="1" customWidth="1"/>
    <col min="14" max="223" width="9.140625" style="11"/>
    <col min="224" max="224" width="5.7109375" style="11" customWidth="1"/>
    <col min="225" max="225" width="65" style="11" customWidth="1"/>
    <col min="226" max="226" width="20" style="11" customWidth="1"/>
    <col min="227" max="227" width="26.28515625" style="11" customWidth="1"/>
    <col min="228" max="228" width="22.140625" style="11" customWidth="1"/>
    <col min="229" max="229" width="0.140625" style="11" customWidth="1"/>
    <col min="230" max="230" width="19.140625" style="11" customWidth="1"/>
    <col min="231" max="232" width="0" style="11" hidden="1" customWidth="1"/>
    <col min="233" max="233" width="153.85546875" style="11" customWidth="1"/>
    <col min="234" max="234" width="14.85546875" style="11" customWidth="1"/>
    <col min="235" max="235" width="16.7109375" style="11" bestFit="1" customWidth="1"/>
    <col min="236" max="479" width="9.140625" style="11"/>
    <col min="480" max="480" width="5.7109375" style="11" customWidth="1"/>
    <col min="481" max="481" width="65" style="11" customWidth="1"/>
    <col min="482" max="482" width="20" style="11" customWidth="1"/>
    <col min="483" max="483" width="26.28515625" style="11" customWidth="1"/>
    <col min="484" max="484" width="22.140625" style="11" customWidth="1"/>
    <col min="485" max="485" width="0.140625" style="11" customWidth="1"/>
    <col min="486" max="486" width="19.140625" style="11" customWidth="1"/>
    <col min="487" max="488" width="0" style="11" hidden="1" customWidth="1"/>
    <col min="489" max="489" width="153.85546875" style="11" customWidth="1"/>
    <col min="490" max="490" width="14.85546875" style="11" customWidth="1"/>
    <col min="491" max="491" width="16.7109375" style="11" bestFit="1" customWidth="1"/>
    <col min="492" max="735" width="9.140625" style="11"/>
    <col min="736" max="736" width="5.7109375" style="11" customWidth="1"/>
    <col min="737" max="737" width="65" style="11" customWidth="1"/>
    <col min="738" max="738" width="20" style="11" customWidth="1"/>
    <col min="739" max="739" width="26.28515625" style="11" customWidth="1"/>
    <col min="740" max="740" width="22.140625" style="11" customWidth="1"/>
    <col min="741" max="741" width="0.140625" style="11" customWidth="1"/>
    <col min="742" max="742" width="19.140625" style="11" customWidth="1"/>
    <col min="743" max="744" width="0" style="11" hidden="1" customWidth="1"/>
    <col min="745" max="745" width="153.85546875" style="11" customWidth="1"/>
    <col min="746" max="746" width="14.85546875" style="11" customWidth="1"/>
    <col min="747" max="747" width="16.7109375" style="11" bestFit="1" customWidth="1"/>
    <col min="748" max="991" width="9.140625" style="11"/>
    <col min="992" max="992" width="5.7109375" style="11" customWidth="1"/>
    <col min="993" max="993" width="65" style="11" customWidth="1"/>
    <col min="994" max="994" width="20" style="11" customWidth="1"/>
    <col min="995" max="995" width="26.28515625" style="11" customWidth="1"/>
    <col min="996" max="996" width="22.140625" style="11" customWidth="1"/>
    <col min="997" max="997" width="0.140625" style="11" customWidth="1"/>
    <col min="998" max="998" width="19.140625" style="11" customWidth="1"/>
    <col min="999" max="1000" width="0" style="11" hidden="1" customWidth="1"/>
    <col min="1001" max="1001" width="153.85546875" style="11" customWidth="1"/>
    <col min="1002" max="1002" width="14.85546875" style="11" customWidth="1"/>
    <col min="1003" max="1003" width="16.7109375" style="11" bestFit="1" customWidth="1"/>
    <col min="1004" max="1247" width="9.140625" style="11"/>
    <col min="1248" max="1248" width="5.7109375" style="11" customWidth="1"/>
    <col min="1249" max="1249" width="65" style="11" customWidth="1"/>
    <col min="1250" max="1250" width="20" style="11" customWidth="1"/>
    <col min="1251" max="1251" width="26.28515625" style="11" customWidth="1"/>
    <col min="1252" max="1252" width="22.140625" style="11" customWidth="1"/>
    <col min="1253" max="1253" width="0.140625" style="11" customWidth="1"/>
    <col min="1254" max="1254" width="19.140625" style="11" customWidth="1"/>
    <col min="1255" max="1256" width="0" style="11" hidden="1" customWidth="1"/>
    <col min="1257" max="1257" width="153.85546875" style="11" customWidth="1"/>
    <col min="1258" max="1258" width="14.85546875" style="11" customWidth="1"/>
    <col min="1259" max="1259" width="16.7109375" style="11" bestFit="1" customWidth="1"/>
    <col min="1260" max="1503" width="9.140625" style="11"/>
    <col min="1504" max="1504" width="5.7109375" style="11" customWidth="1"/>
    <col min="1505" max="1505" width="65" style="11" customWidth="1"/>
    <col min="1506" max="1506" width="20" style="11" customWidth="1"/>
    <col min="1507" max="1507" width="26.28515625" style="11" customWidth="1"/>
    <col min="1508" max="1508" width="22.140625" style="11" customWidth="1"/>
    <col min="1509" max="1509" width="0.140625" style="11" customWidth="1"/>
    <col min="1510" max="1510" width="19.140625" style="11" customWidth="1"/>
    <col min="1511" max="1512" width="0" style="11" hidden="1" customWidth="1"/>
    <col min="1513" max="1513" width="153.85546875" style="11" customWidth="1"/>
    <col min="1514" max="1514" width="14.85546875" style="11" customWidth="1"/>
    <col min="1515" max="1515" width="16.7109375" style="11" bestFit="1" customWidth="1"/>
    <col min="1516" max="1759" width="9.140625" style="11"/>
    <col min="1760" max="1760" width="5.7109375" style="11" customWidth="1"/>
    <col min="1761" max="1761" width="65" style="11" customWidth="1"/>
    <col min="1762" max="1762" width="20" style="11" customWidth="1"/>
    <col min="1763" max="1763" width="26.28515625" style="11" customWidth="1"/>
    <col min="1764" max="1764" width="22.140625" style="11" customWidth="1"/>
    <col min="1765" max="1765" width="0.140625" style="11" customWidth="1"/>
    <col min="1766" max="1766" width="19.140625" style="11" customWidth="1"/>
    <col min="1767" max="1768" width="0" style="11" hidden="1" customWidth="1"/>
    <col min="1769" max="1769" width="153.85546875" style="11" customWidth="1"/>
    <col min="1770" max="1770" width="14.85546875" style="11" customWidth="1"/>
    <col min="1771" max="1771" width="16.7109375" style="11" bestFit="1" customWidth="1"/>
    <col min="1772" max="2015" width="9.140625" style="11"/>
    <col min="2016" max="2016" width="5.7109375" style="11" customWidth="1"/>
    <col min="2017" max="2017" width="65" style="11" customWidth="1"/>
    <col min="2018" max="2018" width="20" style="11" customWidth="1"/>
    <col min="2019" max="2019" width="26.28515625" style="11" customWidth="1"/>
    <col min="2020" max="2020" width="22.140625" style="11" customWidth="1"/>
    <col min="2021" max="2021" width="0.140625" style="11" customWidth="1"/>
    <col min="2022" max="2022" width="19.140625" style="11" customWidth="1"/>
    <col min="2023" max="2024" width="0" style="11" hidden="1" customWidth="1"/>
    <col min="2025" max="2025" width="153.85546875" style="11" customWidth="1"/>
    <col min="2026" max="2026" width="14.85546875" style="11" customWidth="1"/>
    <col min="2027" max="2027" width="16.7109375" style="11" bestFit="1" customWidth="1"/>
    <col min="2028" max="2271" width="9.140625" style="11"/>
    <col min="2272" max="2272" width="5.7109375" style="11" customWidth="1"/>
    <col min="2273" max="2273" width="65" style="11" customWidth="1"/>
    <col min="2274" max="2274" width="20" style="11" customWidth="1"/>
    <col min="2275" max="2275" width="26.28515625" style="11" customWidth="1"/>
    <col min="2276" max="2276" width="22.140625" style="11" customWidth="1"/>
    <col min="2277" max="2277" width="0.140625" style="11" customWidth="1"/>
    <col min="2278" max="2278" width="19.140625" style="11" customWidth="1"/>
    <col min="2279" max="2280" width="0" style="11" hidden="1" customWidth="1"/>
    <col min="2281" max="2281" width="153.85546875" style="11" customWidth="1"/>
    <col min="2282" max="2282" width="14.85546875" style="11" customWidth="1"/>
    <col min="2283" max="2283" width="16.7109375" style="11" bestFit="1" customWidth="1"/>
    <col min="2284" max="2527" width="9.140625" style="11"/>
    <col min="2528" max="2528" width="5.7109375" style="11" customWidth="1"/>
    <col min="2529" max="2529" width="65" style="11" customWidth="1"/>
    <col min="2530" max="2530" width="20" style="11" customWidth="1"/>
    <col min="2531" max="2531" width="26.28515625" style="11" customWidth="1"/>
    <col min="2532" max="2532" width="22.140625" style="11" customWidth="1"/>
    <col min="2533" max="2533" width="0.140625" style="11" customWidth="1"/>
    <col min="2534" max="2534" width="19.140625" style="11" customWidth="1"/>
    <col min="2535" max="2536" width="0" style="11" hidden="1" customWidth="1"/>
    <col min="2537" max="2537" width="153.85546875" style="11" customWidth="1"/>
    <col min="2538" max="2538" width="14.85546875" style="11" customWidth="1"/>
    <col min="2539" max="2539" width="16.7109375" style="11" bestFit="1" customWidth="1"/>
    <col min="2540" max="2783" width="9.140625" style="11"/>
    <col min="2784" max="2784" width="5.7109375" style="11" customWidth="1"/>
    <col min="2785" max="2785" width="65" style="11" customWidth="1"/>
    <col min="2786" max="2786" width="20" style="11" customWidth="1"/>
    <col min="2787" max="2787" width="26.28515625" style="11" customWidth="1"/>
    <col min="2788" max="2788" width="22.140625" style="11" customWidth="1"/>
    <col min="2789" max="2789" width="0.140625" style="11" customWidth="1"/>
    <col min="2790" max="2790" width="19.140625" style="11" customWidth="1"/>
    <col min="2791" max="2792" width="0" style="11" hidden="1" customWidth="1"/>
    <col min="2793" max="2793" width="153.85546875" style="11" customWidth="1"/>
    <col min="2794" max="2794" width="14.85546875" style="11" customWidth="1"/>
    <col min="2795" max="2795" width="16.7109375" style="11" bestFit="1" customWidth="1"/>
    <col min="2796" max="3039" width="9.140625" style="11"/>
    <col min="3040" max="3040" width="5.7109375" style="11" customWidth="1"/>
    <col min="3041" max="3041" width="65" style="11" customWidth="1"/>
    <col min="3042" max="3042" width="20" style="11" customWidth="1"/>
    <col min="3043" max="3043" width="26.28515625" style="11" customWidth="1"/>
    <col min="3044" max="3044" width="22.140625" style="11" customWidth="1"/>
    <col min="3045" max="3045" width="0.140625" style="11" customWidth="1"/>
    <col min="3046" max="3046" width="19.140625" style="11" customWidth="1"/>
    <col min="3047" max="3048" width="0" style="11" hidden="1" customWidth="1"/>
    <col min="3049" max="3049" width="153.85546875" style="11" customWidth="1"/>
    <col min="3050" max="3050" width="14.85546875" style="11" customWidth="1"/>
    <col min="3051" max="3051" width="16.7109375" style="11" bestFit="1" customWidth="1"/>
    <col min="3052" max="3295" width="9.140625" style="11"/>
    <col min="3296" max="3296" width="5.7109375" style="11" customWidth="1"/>
    <col min="3297" max="3297" width="65" style="11" customWidth="1"/>
    <col min="3298" max="3298" width="20" style="11" customWidth="1"/>
    <col min="3299" max="3299" width="26.28515625" style="11" customWidth="1"/>
    <col min="3300" max="3300" width="22.140625" style="11" customWidth="1"/>
    <col min="3301" max="3301" width="0.140625" style="11" customWidth="1"/>
    <col min="3302" max="3302" width="19.140625" style="11" customWidth="1"/>
    <col min="3303" max="3304" width="0" style="11" hidden="1" customWidth="1"/>
    <col min="3305" max="3305" width="153.85546875" style="11" customWidth="1"/>
    <col min="3306" max="3306" width="14.85546875" style="11" customWidth="1"/>
    <col min="3307" max="3307" width="16.7109375" style="11" bestFit="1" customWidth="1"/>
    <col min="3308" max="3551" width="9.140625" style="11"/>
    <col min="3552" max="3552" width="5.7109375" style="11" customWidth="1"/>
    <col min="3553" max="3553" width="65" style="11" customWidth="1"/>
    <col min="3554" max="3554" width="20" style="11" customWidth="1"/>
    <col min="3555" max="3555" width="26.28515625" style="11" customWidth="1"/>
    <col min="3556" max="3556" width="22.140625" style="11" customWidth="1"/>
    <col min="3557" max="3557" width="0.140625" style="11" customWidth="1"/>
    <col min="3558" max="3558" width="19.140625" style="11" customWidth="1"/>
    <col min="3559" max="3560" width="0" style="11" hidden="1" customWidth="1"/>
    <col min="3561" max="3561" width="153.85546875" style="11" customWidth="1"/>
    <col min="3562" max="3562" width="14.85546875" style="11" customWidth="1"/>
    <col min="3563" max="3563" width="16.7109375" style="11" bestFit="1" customWidth="1"/>
    <col min="3564" max="3807" width="9.140625" style="11"/>
    <col min="3808" max="3808" width="5.7109375" style="11" customWidth="1"/>
    <col min="3809" max="3809" width="65" style="11" customWidth="1"/>
    <col min="3810" max="3810" width="20" style="11" customWidth="1"/>
    <col min="3811" max="3811" width="26.28515625" style="11" customWidth="1"/>
    <col min="3812" max="3812" width="22.140625" style="11" customWidth="1"/>
    <col min="3813" max="3813" width="0.140625" style="11" customWidth="1"/>
    <col min="3814" max="3814" width="19.140625" style="11" customWidth="1"/>
    <col min="3815" max="3816" width="0" style="11" hidden="1" customWidth="1"/>
    <col min="3817" max="3817" width="153.85546875" style="11" customWidth="1"/>
    <col min="3818" max="3818" width="14.85546875" style="11" customWidth="1"/>
    <col min="3819" max="3819" width="16.7109375" style="11" bestFit="1" customWidth="1"/>
    <col min="3820" max="4063" width="9.140625" style="11"/>
    <col min="4064" max="4064" width="5.7109375" style="11" customWidth="1"/>
    <col min="4065" max="4065" width="65" style="11" customWidth="1"/>
    <col min="4066" max="4066" width="20" style="11" customWidth="1"/>
    <col min="4067" max="4067" width="26.28515625" style="11" customWidth="1"/>
    <col min="4068" max="4068" width="22.140625" style="11" customWidth="1"/>
    <col min="4069" max="4069" width="0.140625" style="11" customWidth="1"/>
    <col min="4070" max="4070" width="19.140625" style="11" customWidth="1"/>
    <col min="4071" max="4072" width="0" style="11" hidden="1" customWidth="1"/>
    <col min="4073" max="4073" width="153.85546875" style="11" customWidth="1"/>
    <col min="4074" max="4074" width="14.85546875" style="11" customWidth="1"/>
    <col min="4075" max="4075" width="16.7109375" style="11" bestFit="1" customWidth="1"/>
    <col min="4076" max="4319" width="9.140625" style="11"/>
    <col min="4320" max="4320" width="5.7109375" style="11" customWidth="1"/>
    <col min="4321" max="4321" width="65" style="11" customWidth="1"/>
    <col min="4322" max="4322" width="20" style="11" customWidth="1"/>
    <col min="4323" max="4323" width="26.28515625" style="11" customWidth="1"/>
    <col min="4324" max="4324" width="22.140625" style="11" customWidth="1"/>
    <col min="4325" max="4325" width="0.140625" style="11" customWidth="1"/>
    <col min="4326" max="4326" width="19.140625" style="11" customWidth="1"/>
    <col min="4327" max="4328" width="0" style="11" hidden="1" customWidth="1"/>
    <col min="4329" max="4329" width="153.85546875" style="11" customWidth="1"/>
    <col min="4330" max="4330" width="14.85546875" style="11" customWidth="1"/>
    <col min="4331" max="4331" width="16.7109375" style="11" bestFit="1" customWidth="1"/>
    <col min="4332" max="4575" width="9.140625" style="11"/>
    <col min="4576" max="4576" width="5.7109375" style="11" customWidth="1"/>
    <col min="4577" max="4577" width="65" style="11" customWidth="1"/>
    <col min="4578" max="4578" width="20" style="11" customWidth="1"/>
    <col min="4579" max="4579" width="26.28515625" style="11" customWidth="1"/>
    <col min="4580" max="4580" width="22.140625" style="11" customWidth="1"/>
    <col min="4581" max="4581" width="0.140625" style="11" customWidth="1"/>
    <col min="4582" max="4582" width="19.140625" style="11" customWidth="1"/>
    <col min="4583" max="4584" width="0" style="11" hidden="1" customWidth="1"/>
    <col min="4585" max="4585" width="153.85546875" style="11" customWidth="1"/>
    <col min="4586" max="4586" width="14.85546875" style="11" customWidth="1"/>
    <col min="4587" max="4587" width="16.7109375" style="11" bestFit="1" customWidth="1"/>
    <col min="4588" max="4831" width="9.140625" style="11"/>
    <col min="4832" max="4832" width="5.7109375" style="11" customWidth="1"/>
    <col min="4833" max="4833" width="65" style="11" customWidth="1"/>
    <col min="4834" max="4834" width="20" style="11" customWidth="1"/>
    <col min="4835" max="4835" width="26.28515625" style="11" customWidth="1"/>
    <col min="4836" max="4836" width="22.140625" style="11" customWidth="1"/>
    <col min="4837" max="4837" width="0.140625" style="11" customWidth="1"/>
    <col min="4838" max="4838" width="19.140625" style="11" customWidth="1"/>
    <col min="4839" max="4840" width="0" style="11" hidden="1" customWidth="1"/>
    <col min="4841" max="4841" width="153.85546875" style="11" customWidth="1"/>
    <col min="4842" max="4842" width="14.85546875" style="11" customWidth="1"/>
    <col min="4843" max="4843" width="16.7109375" style="11" bestFit="1" customWidth="1"/>
    <col min="4844" max="5087" width="9.140625" style="11"/>
    <col min="5088" max="5088" width="5.7109375" style="11" customWidth="1"/>
    <col min="5089" max="5089" width="65" style="11" customWidth="1"/>
    <col min="5090" max="5090" width="20" style="11" customWidth="1"/>
    <col min="5091" max="5091" width="26.28515625" style="11" customWidth="1"/>
    <col min="5092" max="5092" width="22.140625" style="11" customWidth="1"/>
    <col min="5093" max="5093" width="0.140625" style="11" customWidth="1"/>
    <col min="5094" max="5094" width="19.140625" style="11" customWidth="1"/>
    <col min="5095" max="5096" width="0" style="11" hidden="1" customWidth="1"/>
    <col min="5097" max="5097" width="153.85546875" style="11" customWidth="1"/>
    <col min="5098" max="5098" width="14.85546875" style="11" customWidth="1"/>
    <col min="5099" max="5099" width="16.7109375" style="11" bestFit="1" customWidth="1"/>
    <col min="5100" max="5343" width="9.140625" style="11"/>
    <col min="5344" max="5344" width="5.7109375" style="11" customWidth="1"/>
    <col min="5345" max="5345" width="65" style="11" customWidth="1"/>
    <col min="5346" max="5346" width="20" style="11" customWidth="1"/>
    <col min="5347" max="5347" width="26.28515625" style="11" customWidth="1"/>
    <col min="5348" max="5348" width="22.140625" style="11" customWidth="1"/>
    <col min="5349" max="5349" width="0.140625" style="11" customWidth="1"/>
    <col min="5350" max="5350" width="19.140625" style="11" customWidth="1"/>
    <col min="5351" max="5352" width="0" style="11" hidden="1" customWidth="1"/>
    <col min="5353" max="5353" width="153.85546875" style="11" customWidth="1"/>
    <col min="5354" max="5354" width="14.85546875" style="11" customWidth="1"/>
    <col min="5355" max="5355" width="16.7109375" style="11" bestFit="1" customWidth="1"/>
    <col min="5356" max="5599" width="9.140625" style="11"/>
    <col min="5600" max="5600" width="5.7109375" style="11" customWidth="1"/>
    <col min="5601" max="5601" width="65" style="11" customWidth="1"/>
    <col min="5602" max="5602" width="20" style="11" customWidth="1"/>
    <col min="5603" max="5603" width="26.28515625" style="11" customWidth="1"/>
    <col min="5604" max="5604" width="22.140625" style="11" customWidth="1"/>
    <col min="5605" max="5605" width="0.140625" style="11" customWidth="1"/>
    <col min="5606" max="5606" width="19.140625" style="11" customWidth="1"/>
    <col min="5607" max="5608" width="0" style="11" hidden="1" customWidth="1"/>
    <col min="5609" max="5609" width="153.85546875" style="11" customWidth="1"/>
    <col min="5610" max="5610" width="14.85546875" style="11" customWidth="1"/>
    <col min="5611" max="5611" width="16.7109375" style="11" bestFit="1" customWidth="1"/>
    <col min="5612" max="5855" width="9.140625" style="11"/>
    <col min="5856" max="5856" width="5.7109375" style="11" customWidth="1"/>
    <col min="5857" max="5857" width="65" style="11" customWidth="1"/>
    <col min="5858" max="5858" width="20" style="11" customWidth="1"/>
    <col min="5859" max="5859" width="26.28515625" style="11" customWidth="1"/>
    <col min="5860" max="5860" width="22.140625" style="11" customWidth="1"/>
    <col min="5861" max="5861" width="0.140625" style="11" customWidth="1"/>
    <col min="5862" max="5862" width="19.140625" style="11" customWidth="1"/>
    <col min="5863" max="5864" width="0" style="11" hidden="1" customWidth="1"/>
    <col min="5865" max="5865" width="153.85546875" style="11" customWidth="1"/>
    <col min="5866" max="5866" width="14.85546875" style="11" customWidth="1"/>
    <col min="5867" max="5867" width="16.7109375" style="11" bestFit="1" customWidth="1"/>
    <col min="5868" max="6111" width="9.140625" style="11"/>
    <col min="6112" max="6112" width="5.7109375" style="11" customWidth="1"/>
    <col min="6113" max="6113" width="65" style="11" customWidth="1"/>
    <col min="6114" max="6114" width="20" style="11" customWidth="1"/>
    <col min="6115" max="6115" width="26.28515625" style="11" customWidth="1"/>
    <col min="6116" max="6116" width="22.140625" style="11" customWidth="1"/>
    <col min="6117" max="6117" width="0.140625" style="11" customWidth="1"/>
    <col min="6118" max="6118" width="19.140625" style="11" customWidth="1"/>
    <col min="6119" max="6120" width="0" style="11" hidden="1" customWidth="1"/>
    <col min="6121" max="6121" width="153.85546875" style="11" customWidth="1"/>
    <col min="6122" max="6122" width="14.85546875" style="11" customWidth="1"/>
    <col min="6123" max="6123" width="16.7109375" style="11" bestFit="1" customWidth="1"/>
    <col min="6124" max="6367" width="9.140625" style="11"/>
    <col min="6368" max="6368" width="5.7109375" style="11" customWidth="1"/>
    <col min="6369" max="6369" width="65" style="11" customWidth="1"/>
    <col min="6370" max="6370" width="20" style="11" customWidth="1"/>
    <col min="6371" max="6371" width="26.28515625" style="11" customWidth="1"/>
    <col min="6372" max="6372" width="22.140625" style="11" customWidth="1"/>
    <col min="6373" max="6373" width="0.140625" style="11" customWidth="1"/>
    <col min="6374" max="6374" width="19.140625" style="11" customWidth="1"/>
    <col min="6375" max="6376" width="0" style="11" hidden="1" customWidth="1"/>
    <col min="6377" max="6377" width="153.85546875" style="11" customWidth="1"/>
    <col min="6378" max="6378" width="14.85546875" style="11" customWidth="1"/>
    <col min="6379" max="6379" width="16.7109375" style="11" bestFit="1" customWidth="1"/>
    <col min="6380" max="6623" width="9.140625" style="11"/>
    <col min="6624" max="6624" width="5.7109375" style="11" customWidth="1"/>
    <col min="6625" max="6625" width="65" style="11" customWidth="1"/>
    <col min="6626" max="6626" width="20" style="11" customWidth="1"/>
    <col min="6627" max="6627" width="26.28515625" style="11" customWidth="1"/>
    <col min="6628" max="6628" width="22.140625" style="11" customWidth="1"/>
    <col min="6629" max="6629" width="0.140625" style="11" customWidth="1"/>
    <col min="6630" max="6630" width="19.140625" style="11" customWidth="1"/>
    <col min="6631" max="6632" width="0" style="11" hidden="1" customWidth="1"/>
    <col min="6633" max="6633" width="153.85546875" style="11" customWidth="1"/>
    <col min="6634" max="6634" width="14.85546875" style="11" customWidth="1"/>
    <col min="6635" max="6635" width="16.7109375" style="11" bestFit="1" customWidth="1"/>
    <col min="6636" max="6879" width="9.140625" style="11"/>
    <col min="6880" max="6880" width="5.7109375" style="11" customWidth="1"/>
    <col min="6881" max="6881" width="65" style="11" customWidth="1"/>
    <col min="6882" max="6882" width="20" style="11" customWidth="1"/>
    <col min="6883" max="6883" width="26.28515625" style="11" customWidth="1"/>
    <col min="6884" max="6884" width="22.140625" style="11" customWidth="1"/>
    <col min="6885" max="6885" width="0.140625" style="11" customWidth="1"/>
    <col min="6886" max="6886" width="19.140625" style="11" customWidth="1"/>
    <col min="6887" max="6888" width="0" style="11" hidden="1" customWidth="1"/>
    <col min="6889" max="6889" width="153.85546875" style="11" customWidth="1"/>
    <col min="6890" max="6890" width="14.85546875" style="11" customWidth="1"/>
    <col min="6891" max="6891" width="16.7109375" style="11" bestFit="1" customWidth="1"/>
    <col min="6892" max="7135" width="9.140625" style="11"/>
    <col min="7136" max="7136" width="5.7109375" style="11" customWidth="1"/>
    <col min="7137" max="7137" width="65" style="11" customWidth="1"/>
    <col min="7138" max="7138" width="20" style="11" customWidth="1"/>
    <col min="7139" max="7139" width="26.28515625" style="11" customWidth="1"/>
    <col min="7140" max="7140" width="22.140625" style="11" customWidth="1"/>
    <col min="7141" max="7141" width="0.140625" style="11" customWidth="1"/>
    <col min="7142" max="7142" width="19.140625" style="11" customWidth="1"/>
    <col min="7143" max="7144" width="0" style="11" hidden="1" customWidth="1"/>
    <col min="7145" max="7145" width="153.85546875" style="11" customWidth="1"/>
    <col min="7146" max="7146" width="14.85546875" style="11" customWidth="1"/>
    <col min="7147" max="7147" width="16.7109375" style="11" bestFit="1" customWidth="1"/>
    <col min="7148" max="7391" width="9.140625" style="11"/>
    <col min="7392" max="7392" width="5.7109375" style="11" customWidth="1"/>
    <col min="7393" max="7393" width="65" style="11" customWidth="1"/>
    <col min="7394" max="7394" width="20" style="11" customWidth="1"/>
    <col min="7395" max="7395" width="26.28515625" style="11" customWidth="1"/>
    <col min="7396" max="7396" width="22.140625" style="11" customWidth="1"/>
    <col min="7397" max="7397" width="0.140625" style="11" customWidth="1"/>
    <col min="7398" max="7398" width="19.140625" style="11" customWidth="1"/>
    <col min="7399" max="7400" width="0" style="11" hidden="1" customWidth="1"/>
    <col min="7401" max="7401" width="153.85546875" style="11" customWidth="1"/>
    <col min="7402" max="7402" width="14.85546875" style="11" customWidth="1"/>
    <col min="7403" max="7403" width="16.7109375" style="11" bestFit="1" customWidth="1"/>
    <col min="7404" max="7647" width="9.140625" style="11"/>
    <col min="7648" max="7648" width="5.7109375" style="11" customWidth="1"/>
    <col min="7649" max="7649" width="65" style="11" customWidth="1"/>
    <col min="7650" max="7650" width="20" style="11" customWidth="1"/>
    <col min="7651" max="7651" width="26.28515625" style="11" customWidth="1"/>
    <col min="7652" max="7652" width="22.140625" style="11" customWidth="1"/>
    <col min="7653" max="7653" width="0.140625" style="11" customWidth="1"/>
    <col min="7654" max="7654" width="19.140625" style="11" customWidth="1"/>
    <col min="7655" max="7656" width="0" style="11" hidden="1" customWidth="1"/>
    <col min="7657" max="7657" width="153.85546875" style="11" customWidth="1"/>
    <col min="7658" max="7658" width="14.85546875" style="11" customWidth="1"/>
    <col min="7659" max="7659" width="16.7109375" style="11" bestFit="1" customWidth="1"/>
    <col min="7660" max="7903" width="9.140625" style="11"/>
    <col min="7904" max="7904" width="5.7109375" style="11" customWidth="1"/>
    <col min="7905" max="7905" width="65" style="11" customWidth="1"/>
    <col min="7906" max="7906" width="20" style="11" customWidth="1"/>
    <col min="7907" max="7907" width="26.28515625" style="11" customWidth="1"/>
    <col min="7908" max="7908" width="22.140625" style="11" customWidth="1"/>
    <col min="7909" max="7909" width="0.140625" style="11" customWidth="1"/>
    <col min="7910" max="7910" width="19.140625" style="11" customWidth="1"/>
    <col min="7911" max="7912" width="0" style="11" hidden="1" customWidth="1"/>
    <col min="7913" max="7913" width="153.85546875" style="11" customWidth="1"/>
    <col min="7914" max="7914" width="14.85546875" style="11" customWidth="1"/>
    <col min="7915" max="7915" width="16.7109375" style="11" bestFit="1" customWidth="1"/>
    <col min="7916" max="8159" width="9.140625" style="11"/>
    <col min="8160" max="8160" width="5.7109375" style="11" customWidth="1"/>
    <col min="8161" max="8161" width="65" style="11" customWidth="1"/>
    <col min="8162" max="8162" width="20" style="11" customWidth="1"/>
    <col min="8163" max="8163" width="26.28515625" style="11" customWidth="1"/>
    <col min="8164" max="8164" width="22.140625" style="11" customWidth="1"/>
    <col min="8165" max="8165" width="0.140625" style="11" customWidth="1"/>
    <col min="8166" max="8166" width="19.140625" style="11" customWidth="1"/>
    <col min="8167" max="8168" width="0" style="11" hidden="1" customWidth="1"/>
    <col min="8169" max="8169" width="153.85546875" style="11" customWidth="1"/>
    <col min="8170" max="8170" width="14.85546875" style="11" customWidth="1"/>
    <col min="8171" max="8171" width="16.7109375" style="11" bestFit="1" customWidth="1"/>
    <col min="8172" max="8415" width="9.140625" style="11"/>
    <col min="8416" max="8416" width="5.7109375" style="11" customWidth="1"/>
    <col min="8417" max="8417" width="65" style="11" customWidth="1"/>
    <col min="8418" max="8418" width="20" style="11" customWidth="1"/>
    <col min="8419" max="8419" width="26.28515625" style="11" customWidth="1"/>
    <col min="8420" max="8420" width="22.140625" style="11" customWidth="1"/>
    <col min="8421" max="8421" width="0.140625" style="11" customWidth="1"/>
    <col min="8422" max="8422" width="19.140625" style="11" customWidth="1"/>
    <col min="8423" max="8424" width="0" style="11" hidden="1" customWidth="1"/>
    <col min="8425" max="8425" width="153.85546875" style="11" customWidth="1"/>
    <col min="8426" max="8426" width="14.85546875" style="11" customWidth="1"/>
    <col min="8427" max="8427" width="16.7109375" style="11" bestFit="1" customWidth="1"/>
    <col min="8428" max="8671" width="9.140625" style="11"/>
    <col min="8672" max="8672" width="5.7109375" style="11" customWidth="1"/>
    <col min="8673" max="8673" width="65" style="11" customWidth="1"/>
    <col min="8674" max="8674" width="20" style="11" customWidth="1"/>
    <col min="8675" max="8675" width="26.28515625" style="11" customWidth="1"/>
    <col min="8676" max="8676" width="22.140625" style="11" customWidth="1"/>
    <col min="8677" max="8677" width="0.140625" style="11" customWidth="1"/>
    <col min="8678" max="8678" width="19.140625" style="11" customWidth="1"/>
    <col min="8679" max="8680" width="0" style="11" hidden="1" customWidth="1"/>
    <col min="8681" max="8681" width="153.85546875" style="11" customWidth="1"/>
    <col min="8682" max="8682" width="14.85546875" style="11" customWidth="1"/>
    <col min="8683" max="8683" width="16.7109375" style="11" bestFit="1" customWidth="1"/>
    <col min="8684" max="8927" width="9.140625" style="11"/>
    <col min="8928" max="8928" width="5.7109375" style="11" customWidth="1"/>
    <col min="8929" max="8929" width="65" style="11" customWidth="1"/>
    <col min="8930" max="8930" width="20" style="11" customWidth="1"/>
    <col min="8931" max="8931" width="26.28515625" style="11" customWidth="1"/>
    <col min="8932" max="8932" width="22.140625" style="11" customWidth="1"/>
    <col min="8933" max="8933" width="0.140625" style="11" customWidth="1"/>
    <col min="8934" max="8934" width="19.140625" style="11" customWidth="1"/>
    <col min="8935" max="8936" width="0" style="11" hidden="1" customWidth="1"/>
    <col min="8937" max="8937" width="153.85546875" style="11" customWidth="1"/>
    <col min="8938" max="8938" width="14.85546875" style="11" customWidth="1"/>
    <col min="8939" max="8939" width="16.7109375" style="11" bestFit="1" customWidth="1"/>
    <col min="8940" max="9183" width="9.140625" style="11"/>
    <col min="9184" max="9184" width="5.7109375" style="11" customWidth="1"/>
    <col min="9185" max="9185" width="65" style="11" customWidth="1"/>
    <col min="9186" max="9186" width="20" style="11" customWidth="1"/>
    <col min="9187" max="9187" width="26.28515625" style="11" customWidth="1"/>
    <col min="9188" max="9188" width="22.140625" style="11" customWidth="1"/>
    <col min="9189" max="9189" width="0.140625" style="11" customWidth="1"/>
    <col min="9190" max="9190" width="19.140625" style="11" customWidth="1"/>
    <col min="9191" max="9192" width="0" style="11" hidden="1" customWidth="1"/>
    <col min="9193" max="9193" width="153.85546875" style="11" customWidth="1"/>
    <col min="9194" max="9194" width="14.85546875" style="11" customWidth="1"/>
    <col min="9195" max="9195" width="16.7109375" style="11" bestFit="1" customWidth="1"/>
    <col min="9196" max="9439" width="9.140625" style="11"/>
    <col min="9440" max="9440" width="5.7109375" style="11" customWidth="1"/>
    <col min="9441" max="9441" width="65" style="11" customWidth="1"/>
    <col min="9442" max="9442" width="20" style="11" customWidth="1"/>
    <col min="9443" max="9443" width="26.28515625" style="11" customWidth="1"/>
    <col min="9444" max="9444" width="22.140625" style="11" customWidth="1"/>
    <col min="9445" max="9445" width="0.140625" style="11" customWidth="1"/>
    <col min="9446" max="9446" width="19.140625" style="11" customWidth="1"/>
    <col min="9447" max="9448" width="0" style="11" hidden="1" customWidth="1"/>
    <col min="9449" max="9449" width="153.85546875" style="11" customWidth="1"/>
    <col min="9450" max="9450" width="14.85546875" style="11" customWidth="1"/>
    <col min="9451" max="9451" width="16.7109375" style="11" bestFit="1" customWidth="1"/>
    <col min="9452" max="9695" width="9.140625" style="11"/>
    <col min="9696" max="9696" width="5.7109375" style="11" customWidth="1"/>
    <col min="9697" max="9697" width="65" style="11" customWidth="1"/>
    <col min="9698" max="9698" width="20" style="11" customWidth="1"/>
    <col min="9699" max="9699" width="26.28515625" style="11" customWidth="1"/>
    <col min="9700" max="9700" width="22.140625" style="11" customWidth="1"/>
    <col min="9701" max="9701" width="0.140625" style="11" customWidth="1"/>
    <col min="9702" max="9702" width="19.140625" style="11" customWidth="1"/>
    <col min="9703" max="9704" width="0" style="11" hidden="1" customWidth="1"/>
    <col min="9705" max="9705" width="153.85546875" style="11" customWidth="1"/>
    <col min="9706" max="9706" width="14.85546875" style="11" customWidth="1"/>
    <col min="9707" max="9707" width="16.7109375" style="11" bestFit="1" customWidth="1"/>
    <col min="9708" max="9951" width="9.140625" style="11"/>
    <col min="9952" max="9952" width="5.7109375" style="11" customWidth="1"/>
    <col min="9953" max="9953" width="65" style="11" customWidth="1"/>
    <col min="9954" max="9954" width="20" style="11" customWidth="1"/>
    <col min="9955" max="9955" width="26.28515625" style="11" customWidth="1"/>
    <col min="9956" max="9956" width="22.140625" style="11" customWidth="1"/>
    <col min="9957" max="9957" width="0.140625" style="11" customWidth="1"/>
    <col min="9958" max="9958" width="19.140625" style="11" customWidth="1"/>
    <col min="9959" max="9960" width="0" style="11" hidden="1" customWidth="1"/>
    <col min="9961" max="9961" width="153.85546875" style="11" customWidth="1"/>
    <col min="9962" max="9962" width="14.85546875" style="11" customWidth="1"/>
    <col min="9963" max="9963" width="16.7109375" style="11" bestFit="1" customWidth="1"/>
    <col min="9964" max="10207" width="9.140625" style="11"/>
    <col min="10208" max="10208" width="5.7109375" style="11" customWidth="1"/>
    <col min="10209" max="10209" width="65" style="11" customWidth="1"/>
    <col min="10210" max="10210" width="20" style="11" customWidth="1"/>
    <col min="10211" max="10211" width="26.28515625" style="11" customWidth="1"/>
    <col min="10212" max="10212" width="22.140625" style="11" customWidth="1"/>
    <col min="10213" max="10213" width="0.140625" style="11" customWidth="1"/>
    <col min="10214" max="10214" width="19.140625" style="11" customWidth="1"/>
    <col min="10215" max="10216" width="0" style="11" hidden="1" customWidth="1"/>
    <col min="10217" max="10217" width="153.85546875" style="11" customWidth="1"/>
    <col min="10218" max="10218" width="14.85546875" style="11" customWidth="1"/>
    <col min="10219" max="10219" width="16.7109375" style="11" bestFit="1" customWidth="1"/>
    <col min="10220" max="10463" width="9.140625" style="11"/>
    <col min="10464" max="10464" width="5.7109375" style="11" customWidth="1"/>
    <col min="10465" max="10465" width="65" style="11" customWidth="1"/>
    <col min="10466" max="10466" width="20" style="11" customWidth="1"/>
    <col min="10467" max="10467" width="26.28515625" style="11" customWidth="1"/>
    <col min="10468" max="10468" width="22.140625" style="11" customWidth="1"/>
    <col min="10469" max="10469" width="0.140625" style="11" customWidth="1"/>
    <col min="10470" max="10470" width="19.140625" style="11" customWidth="1"/>
    <col min="10471" max="10472" width="0" style="11" hidden="1" customWidth="1"/>
    <col min="10473" max="10473" width="153.85546875" style="11" customWidth="1"/>
    <col min="10474" max="10474" width="14.85546875" style="11" customWidth="1"/>
    <col min="10475" max="10475" width="16.7109375" style="11" bestFit="1" customWidth="1"/>
    <col min="10476" max="10719" width="9.140625" style="11"/>
    <col min="10720" max="10720" width="5.7109375" style="11" customWidth="1"/>
    <col min="10721" max="10721" width="65" style="11" customWidth="1"/>
    <col min="10722" max="10722" width="20" style="11" customWidth="1"/>
    <col min="10723" max="10723" width="26.28515625" style="11" customWidth="1"/>
    <col min="10724" max="10724" width="22.140625" style="11" customWidth="1"/>
    <col min="10725" max="10725" width="0.140625" style="11" customWidth="1"/>
    <col min="10726" max="10726" width="19.140625" style="11" customWidth="1"/>
    <col min="10727" max="10728" width="0" style="11" hidden="1" customWidth="1"/>
    <col min="10729" max="10729" width="153.85546875" style="11" customWidth="1"/>
    <col min="10730" max="10730" width="14.85546875" style="11" customWidth="1"/>
    <col min="10731" max="10731" width="16.7109375" style="11" bestFit="1" customWidth="1"/>
    <col min="10732" max="10975" width="9.140625" style="11"/>
    <col min="10976" max="10976" width="5.7109375" style="11" customWidth="1"/>
    <col min="10977" max="10977" width="65" style="11" customWidth="1"/>
    <col min="10978" max="10978" width="20" style="11" customWidth="1"/>
    <col min="10979" max="10979" width="26.28515625" style="11" customWidth="1"/>
    <col min="10980" max="10980" width="22.140625" style="11" customWidth="1"/>
    <col min="10981" max="10981" width="0.140625" style="11" customWidth="1"/>
    <col min="10982" max="10982" width="19.140625" style="11" customWidth="1"/>
    <col min="10983" max="10984" width="0" style="11" hidden="1" customWidth="1"/>
    <col min="10985" max="10985" width="153.85546875" style="11" customWidth="1"/>
    <col min="10986" max="10986" width="14.85546875" style="11" customWidth="1"/>
    <col min="10987" max="10987" width="16.7109375" style="11" bestFit="1" customWidth="1"/>
    <col min="10988" max="11231" width="9.140625" style="11"/>
    <col min="11232" max="11232" width="5.7109375" style="11" customWidth="1"/>
    <col min="11233" max="11233" width="65" style="11" customWidth="1"/>
    <col min="11234" max="11234" width="20" style="11" customWidth="1"/>
    <col min="11235" max="11235" width="26.28515625" style="11" customWidth="1"/>
    <col min="11236" max="11236" width="22.140625" style="11" customWidth="1"/>
    <col min="11237" max="11237" width="0.140625" style="11" customWidth="1"/>
    <col min="11238" max="11238" width="19.140625" style="11" customWidth="1"/>
    <col min="11239" max="11240" width="0" style="11" hidden="1" customWidth="1"/>
    <col min="11241" max="11241" width="153.85546875" style="11" customWidth="1"/>
    <col min="11242" max="11242" width="14.85546875" style="11" customWidth="1"/>
    <col min="11243" max="11243" width="16.7109375" style="11" bestFit="1" customWidth="1"/>
    <col min="11244" max="11487" width="9.140625" style="11"/>
    <col min="11488" max="11488" width="5.7109375" style="11" customWidth="1"/>
    <col min="11489" max="11489" width="65" style="11" customWidth="1"/>
    <col min="11490" max="11490" width="20" style="11" customWidth="1"/>
    <col min="11491" max="11491" width="26.28515625" style="11" customWidth="1"/>
    <col min="11492" max="11492" width="22.140625" style="11" customWidth="1"/>
    <col min="11493" max="11493" width="0.140625" style="11" customWidth="1"/>
    <col min="11494" max="11494" width="19.140625" style="11" customWidth="1"/>
    <col min="11495" max="11496" width="0" style="11" hidden="1" customWidth="1"/>
    <col min="11497" max="11497" width="153.85546875" style="11" customWidth="1"/>
    <col min="11498" max="11498" width="14.85546875" style="11" customWidth="1"/>
    <col min="11499" max="11499" width="16.7109375" style="11" bestFit="1" customWidth="1"/>
    <col min="11500" max="11743" width="9.140625" style="11"/>
    <col min="11744" max="11744" width="5.7109375" style="11" customWidth="1"/>
    <col min="11745" max="11745" width="65" style="11" customWidth="1"/>
    <col min="11746" max="11746" width="20" style="11" customWidth="1"/>
    <col min="11747" max="11747" width="26.28515625" style="11" customWidth="1"/>
    <col min="11748" max="11748" width="22.140625" style="11" customWidth="1"/>
    <col min="11749" max="11749" width="0.140625" style="11" customWidth="1"/>
    <col min="11750" max="11750" width="19.140625" style="11" customWidth="1"/>
    <col min="11751" max="11752" width="0" style="11" hidden="1" customWidth="1"/>
    <col min="11753" max="11753" width="153.85546875" style="11" customWidth="1"/>
    <col min="11754" max="11754" width="14.85546875" style="11" customWidth="1"/>
    <col min="11755" max="11755" width="16.7109375" style="11" bestFit="1" customWidth="1"/>
    <col min="11756" max="11999" width="9.140625" style="11"/>
    <col min="12000" max="12000" width="5.7109375" style="11" customWidth="1"/>
    <col min="12001" max="12001" width="65" style="11" customWidth="1"/>
    <col min="12002" max="12002" width="20" style="11" customWidth="1"/>
    <col min="12003" max="12003" width="26.28515625" style="11" customWidth="1"/>
    <col min="12004" max="12004" width="22.140625" style="11" customWidth="1"/>
    <col min="12005" max="12005" width="0.140625" style="11" customWidth="1"/>
    <col min="12006" max="12006" width="19.140625" style="11" customWidth="1"/>
    <col min="12007" max="12008" width="0" style="11" hidden="1" customWidth="1"/>
    <col min="12009" max="12009" width="153.85546875" style="11" customWidth="1"/>
    <col min="12010" max="12010" width="14.85546875" style="11" customWidth="1"/>
    <col min="12011" max="12011" width="16.7109375" style="11" bestFit="1" customWidth="1"/>
    <col min="12012" max="12255" width="9.140625" style="11"/>
    <col min="12256" max="12256" width="5.7109375" style="11" customWidth="1"/>
    <col min="12257" max="12257" width="65" style="11" customWidth="1"/>
    <col min="12258" max="12258" width="20" style="11" customWidth="1"/>
    <col min="12259" max="12259" width="26.28515625" style="11" customWidth="1"/>
    <col min="12260" max="12260" width="22.140625" style="11" customWidth="1"/>
    <col min="12261" max="12261" width="0.140625" style="11" customWidth="1"/>
    <col min="12262" max="12262" width="19.140625" style="11" customWidth="1"/>
    <col min="12263" max="12264" width="0" style="11" hidden="1" customWidth="1"/>
    <col min="12265" max="12265" width="153.85546875" style="11" customWidth="1"/>
    <col min="12266" max="12266" width="14.85546875" style="11" customWidth="1"/>
    <col min="12267" max="12267" width="16.7109375" style="11" bestFit="1" customWidth="1"/>
    <col min="12268" max="12511" width="9.140625" style="11"/>
    <col min="12512" max="12512" width="5.7109375" style="11" customWidth="1"/>
    <col min="12513" max="12513" width="65" style="11" customWidth="1"/>
    <col min="12514" max="12514" width="20" style="11" customWidth="1"/>
    <col min="12515" max="12515" width="26.28515625" style="11" customWidth="1"/>
    <col min="12516" max="12516" width="22.140625" style="11" customWidth="1"/>
    <col min="12517" max="12517" width="0.140625" style="11" customWidth="1"/>
    <col min="12518" max="12518" width="19.140625" style="11" customWidth="1"/>
    <col min="12519" max="12520" width="0" style="11" hidden="1" customWidth="1"/>
    <col min="12521" max="12521" width="153.85546875" style="11" customWidth="1"/>
    <col min="12522" max="12522" width="14.85546875" style="11" customWidth="1"/>
    <col min="12523" max="12523" width="16.7109375" style="11" bestFit="1" customWidth="1"/>
    <col min="12524" max="12767" width="9.140625" style="11"/>
    <col min="12768" max="12768" width="5.7109375" style="11" customWidth="1"/>
    <col min="12769" max="12769" width="65" style="11" customWidth="1"/>
    <col min="12770" max="12770" width="20" style="11" customWidth="1"/>
    <col min="12771" max="12771" width="26.28515625" style="11" customWidth="1"/>
    <col min="12772" max="12772" width="22.140625" style="11" customWidth="1"/>
    <col min="12773" max="12773" width="0.140625" style="11" customWidth="1"/>
    <col min="12774" max="12774" width="19.140625" style="11" customWidth="1"/>
    <col min="12775" max="12776" width="0" style="11" hidden="1" customWidth="1"/>
    <col min="12777" max="12777" width="153.85546875" style="11" customWidth="1"/>
    <col min="12778" max="12778" width="14.85546875" style="11" customWidth="1"/>
    <col min="12779" max="12779" width="16.7109375" style="11" bestFit="1" customWidth="1"/>
    <col min="12780" max="13023" width="9.140625" style="11"/>
    <col min="13024" max="13024" width="5.7109375" style="11" customWidth="1"/>
    <col min="13025" max="13025" width="65" style="11" customWidth="1"/>
    <col min="13026" max="13026" width="20" style="11" customWidth="1"/>
    <col min="13027" max="13027" width="26.28515625" style="11" customWidth="1"/>
    <col min="13028" max="13028" width="22.140625" style="11" customWidth="1"/>
    <col min="13029" max="13029" width="0.140625" style="11" customWidth="1"/>
    <col min="13030" max="13030" width="19.140625" style="11" customWidth="1"/>
    <col min="13031" max="13032" width="0" style="11" hidden="1" customWidth="1"/>
    <col min="13033" max="13033" width="153.85546875" style="11" customWidth="1"/>
    <col min="13034" max="13034" width="14.85546875" style="11" customWidth="1"/>
    <col min="13035" max="13035" width="16.7109375" style="11" bestFit="1" customWidth="1"/>
    <col min="13036" max="13279" width="9.140625" style="11"/>
    <col min="13280" max="13280" width="5.7109375" style="11" customWidth="1"/>
    <col min="13281" max="13281" width="65" style="11" customWidth="1"/>
    <col min="13282" max="13282" width="20" style="11" customWidth="1"/>
    <col min="13283" max="13283" width="26.28515625" style="11" customWidth="1"/>
    <col min="13284" max="13284" width="22.140625" style="11" customWidth="1"/>
    <col min="13285" max="13285" width="0.140625" style="11" customWidth="1"/>
    <col min="13286" max="13286" width="19.140625" style="11" customWidth="1"/>
    <col min="13287" max="13288" width="0" style="11" hidden="1" customWidth="1"/>
    <col min="13289" max="13289" width="153.85546875" style="11" customWidth="1"/>
    <col min="13290" max="13290" width="14.85546875" style="11" customWidth="1"/>
    <col min="13291" max="13291" width="16.7109375" style="11" bestFit="1" customWidth="1"/>
    <col min="13292" max="13535" width="9.140625" style="11"/>
    <col min="13536" max="13536" width="5.7109375" style="11" customWidth="1"/>
    <col min="13537" max="13537" width="65" style="11" customWidth="1"/>
    <col min="13538" max="13538" width="20" style="11" customWidth="1"/>
    <col min="13539" max="13539" width="26.28515625" style="11" customWidth="1"/>
    <col min="13540" max="13540" width="22.140625" style="11" customWidth="1"/>
    <col min="13541" max="13541" width="0.140625" style="11" customWidth="1"/>
    <col min="13542" max="13542" width="19.140625" style="11" customWidth="1"/>
    <col min="13543" max="13544" width="0" style="11" hidden="1" customWidth="1"/>
    <col min="13545" max="13545" width="153.85546875" style="11" customWidth="1"/>
    <col min="13546" max="13546" width="14.85546875" style="11" customWidth="1"/>
    <col min="13547" max="13547" width="16.7109375" style="11" bestFit="1" customWidth="1"/>
    <col min="13548" max="13791" width="9.140625" style="11"/>
    <col min="13792" max="13792" width="5.7109375" style="11" customWidth="1"/>
    <col min="13793" max="13793" width="65" style="11" customWidth="1"/>
    <col min="13794" max="13794" width="20" style="11" customWidth="1"/>
    <col min="13795" max="13795" width="26.28515625" style="11" customWidth="1"/>
    <col min="13796" max="13796" width="22.140625" style="11" customWidth="1"/>
    <col min="13797" max="13797" width="0.140625" style="11" customWidth="1"/>
    <col min="13798" max="13798" width="19.140625" style="11" customWidth="1"/>
    <col min="13799" max="13800" width="0" style="11" hidden="1" customWidth="1"/>
    <col min="13801" max="13801" width="153.85546875" style="11" customWidth="1"/>
    <col min="13802" max="13802" width="14.85546875" style="11" customWidth="1"/>
    <col min="13803" max="13803" width="16.7109375" style="11" bestFit="1" customWidth="1"/>
    <col min="13804" max="14047" width="9.140625" style="11"/>
    <col min="14048" max="14048" width="5.7109375" style="11" customWidth="1"/>
    <col min="14049" max="14049" width="65" style="11" customWidth="1"/>
    <col min="14050" max="14050" width="20" style="11" customWidth="1"/>
    <col min="14051" max="14051" width="26.28515625" style="11" customWidth="1"/>
    <col min="14052" max="14052" width="22.140625" style="11" customWidth="1"/>
    <col min="14053" max="14053" width="0.140625" style="11" customWidth="1"/>
    <col min="14054" max="14054" width="19.140625" style="11" customWidth="1"/>
    <col min="14055" max="14056" width="0" style="11" hidden="1" customWidth="1"/>
    <col min="14057" max="14057" width="153.85546875" style="11" customWidth="1"/>
    <col min="14058" max="14058" width="14.85546875" style="11" customWidth="1"/>
    <col min="14059" max="14059" width="16.7109375" style="11" bestFit="1" customWidth="1"/>
    <col min="14060" max="14303" width="9.140625" style="11"/>
    <col min="14304" max="14304" width="5.7109375" style="11" customWidth="1"/>
    <col min="14305" max="14305" width="65" style="11" customWidth="1"/>
    <col min="14306" max="14306" width="20" style="11" customWidth="1"/>
    <col min="14307" max="14307" width="26.28515625" style="11" customWidth="1"/>
    <col min="14308" max="14308" width="22.140625" style="11" customWidth="1"/>
    <col min="14309" max="14309" width="0.140625" style="11" customWidth="1"/>
    <col min="14310" max="14310" width="19.140625" style="11" customWidth="1"/>
    <col min="14311" max="14312" width="0" style="11" hidden="1" customWidth="1"/>
    <col min="14313" max="14313" width="153.85546875" style="11" customWidth="1"/>
    <col min="14314" max="14314" width="14.85546875" style="11" customWidth="1"/>
    <col min="14315" max="14315" width="16.7109375" style="11" bestFit="1" customWidth="1"/>
    <col min="14316" max="14559" width="9.140625" style="11"/>
    <col min="14560" max="14560" width="5.7109375" style="11" customWidth="1"/>
    <col min="14561" max="14561" width="65" style="11" customWidth="1"/>
    <col min="14562" max="14562" width="20" style="11" customWidth="1"/>
    <col min="14563" max="14563" width="26.28515625" style="11" customWidth="1"/>
    <col min="14564" max="14564" width="22.140625" style="11" customWidth="1"/>
    <col min="14565" max="14565" width="0.140625" style="11" customWidth="1"/>
    <col min="14566" max="14566" width="19.140625" style="11" customWidth="1"/>
    <col min="14567" max="14568" width="0" style="11" hidden="1" customWidth="1"/>
    <col min="14569" max="14569" width="153.85546875" style="11" customWidth="1"/>
    <col min="14570" max="14570" width="14.85546875" style="11" customWidth="1"/>
    <col min="14571" max="14571" width="16.7109375" style="11" bestFit="1" customWidth="1"/>
    <col min="14572" max="14815" width="9.140625" style="11"/>
    <col min="14816" max="14816" width="5.7109375" style="11" customWidth="1"/>
    <col min="14817" max="14817" width="65" style="11" customWidth="1"/>
    <col min="14818" max="14818" width="20" style="11" customWidth="1"/>
    <col min="14819" max="14819" width="26.28515625" style="11" customWidth="1"/>
    <col min="14820" max="14820" width="22.140625" style="11" customWidth="1"/>
    <col min="14821" max="14821" width="0.140625" style="11" customWidth="1"/>
    <col min="14822" max="14822" width="19.140625" style="11" customWidth="1"/>
    <col min="14823" max="14824" width="0" style="11" hidden="1" customWidth="1"/>
    <col min="14825" max="14825" width="153.85546875" style="11" customWidth="1"/>
    <col min="14826" max="14826" width="14.85546875" style="11" customWidth="1"/>
    <col min="14827" max="14827" width="16.7109375" style="11" bestFit="1" customWidth="1"/>
    <col min="14828" max="15071" width="9.140625" style="11"/>
    <col min="15072" max="15072" width="5.7109375" style="11" customWidth="1"/>
    <col min="15073" max="15073" width="65" style="11" customWidth="1"/>
    <col min="15074" max="15074" width="20" style="11" customWidth="1"/>
    <col min="15075" max="15075" width="26.28515625" style="11" customWidth="1"/>
    <col min="15076" max="15076" width="22.140625" style="11" customWidth="1"/>
    <col min="15077" max="15077" width="0.140625" style="11" customWidth="1"/>
    <col min="15078" max="15078" width="19.140625" style="11" customWidth="1"/>
    <col min="15079" max="15080" width="0" style="11" hidden="1" customWidth="1"/>
    <col min="15081" max="15081" width="153.85546875" style="11" customWidth="1"/>
    <col min="15082" max="15082" width="14.85546875" style="11" customWidth="1"/>
    <col min="15083" max="15083" width="16.7109375" style="11" bestFit="1" customWidth="1"/>
    <col min="15084" max="15327" width="9.140625" style="11"/>
    <col min="15328" max="15328" width="5.7109375" style="11" customWidth="1"/>
    <col min="15329" max="15329" width="65" style="11" customWidth="1"/>
    <col min="15330" max="15330" width="20" style="11" customWidth="1"/>
    <col min="15331" max="15331" width="26.28515625" style="11" customWidth="1"/>
    <col min="15332" max="15332" width="22.140625" style="11" customWidth="1"/>
    <col min="15333" max="15333" width="0.140625" style="11" customWidth="1"/>
    <col min="15334" max="15334" width="19.140625" style="11" customWidth="1"/>
    <col min="15335" max="15336" width="0" style="11" hidden="1" customWidth="1"/>
    <col min="15337" max="15337" width="153.85546875" style="11" customWidth="1"/>
    <col min="15338" max="15338" width="14.85546875" style="11" customWidth="1"/>
    <col min="15339" max="15339" width="16.7109375" style="11" bestFit="1" customWidth="1"/>
    <col min="15340" max="15583" width="9.140625" style="11"/>
    <col min="15584" max="15584" width="5.7109375" style="11" customWidth="1"/>
    <col min="15585" max="15585" width="65" style="11" customWidth="1"/>
    <col min="15586" max="15586" width="20" style="11" customWidth="1"/>
    <col min="15587" max="15587" width="26.28515625" style="11" customWidth="1"/>
    <col min="15588" max="15588" width="22.140625" style="11" customWidth="1"/>
    <col min="15589" max="15589" width="0.140625" style="11" customWidth="1"/>
    <col min="15590" max="15590" width="19.140625" style="11" customWidth="1"/>
    <col min="15591" max="15592" width="0" style="11" hidden="1" customWidth="1"/>
    <col min="15593" max="15593" width="153.85546875" style="11" customWidth="1"/>
    <col min="15594" max="15594" width="14.85546875" style="11" customWidth="1"/>
    <col min="15595" max="15595" width="16.7109375" style="11" bestFit="1" customWidth="1"/>
    <col min="15596" max="15839" width="9.140625" style="11"/>
    <col min="15840" max="15840" width="5.7109375" style="11" customWidth="1"/>
    <col min="15841" max="15841" width="65" style="11" customWidth="1"/>
    <col min="15842" max="15842" width="20" style="11" customWidth="1"/>
    <col min="15843" max="15843" width="26.28515625" style="11" customWidth="1"/>
    <col min="15844" max="15844" width="22.140625" style="11" customWidth="1"/>
    <col min="15845" max="15845" width="0.140625" style="11" customWidth="1"/>
    <col min="15846" max="15846" width="19.140625" style="11" customWidth="1"/>
    <col min="15847" max="15848" width="0" style="11" hidden="1" customWidth="1"/>
    <col min="15849" max="15849" width="153.85546875" style="11" customWidth="1"/>
    <col min="15850" max="15850" width="14.85546875" style="11" customWidth="1"/>
    <col min="15851" max="15851" width="16.7109375" style="11" bestFit="1" customWidth="1"/>
    <col min="15852" max="16095" width="9.140625" style="11"/>
    <col min="16096" max="16096" width="5.7109375" style="11" customWidth="1"/>
    <col min="16097" max="16097" width="65" style="11" customWidth="1"/>
    <col min="16098" max="16098" width="20" style="11" customWidth="1"/>
    <col min="16099" max="16099" width="26.28515625" style="11" customWidth="1"/>
    <col min="16100" max="16100" width="22.140625" style="11" customWidth="1"/>
    <col min="16101" max="16101" width="0.140625" style="11" customWidth="1"/>
    <col min="16102" max="16102" width="19.140625" style="11" customWidth="1"/>
    <col min="16103" max="16104" width="0" style="11" hidden="1" customWidth="1"/>
    <col min="16105" max="16105" width="153.85546875" style="11" customWidth="1"/>
    <col min="16106" max="16106" width="14.85546875" style="11" customWidth="1"/>
    <col min="16107" max="16107" width="16.7109375" style="11" bestFit="1" customWidth="1"/>
    <col min="16108" max="16384" width="9.140625" style="11"/>
  </cols>
  <sheetData>
    <row r="1" spans="1:10">
      <c r="C1" s="10"/>
    </row>
    <row r="2" spans="1:10" ht="20.25">
      <c r="B2" s="104"/>
      <c r="C2" s="104"/>
      <c r="D2" s="104"/>
      <c r="E2" s="104"/>
      <c r="F2" s="90"/>
      <c r="G2" s="90"/>
      <c r="H2" s="90"/>
      <c r="J2" s="90" t="s">
        <v>121</v>
      </c>
    </row>
    <row r="3" spans="1:10" ht="20.25">
      <c r="B3" s="108"/>
      <c r="C3" s="108"/>
      <c r="D3" s="108"/>
      <c r="E3" s="108"/>
      <c r="F3" s="108"/>
      <c r="G3" s="90"/>
      <c r="H3" s="90"/>
      <c r="J3" s="90" t="s">
        <v>122</v>
      </c>
    </row>
    <row r="4" spans="1:10" ht="20.25">
      <c r="D4" s="109"/>
      <c r="E4" s="109"/>
      <c r="F4" s="109"/>
      <c r="G4" s="109"/>
      <c r="H4" s="109"/>
      <c r="J4" s="12"/>
    </row>
    <row r="5" spans="1:10" s="14" customFormat="1" ht="30" customHeight="1">
      <c r="A5" s="110" t="s">
        <v>123</v>
      </c>
      <c r="B5" s="110"/>
      <c r="C5" s="110"/>
      <c r="D5" s="110"/>
      <c r="E5" s="110"/>
      <c r="F5" s="110"/>
      <c r="G5" s="110"/>
      <c r="H5" s="110"/>
      <c r="I5" s="110"/>
      <c r="J5" s="13"/>
    </row>
    <row r="6" spans="1:10" s="14" customFormat="1" ht="20.25">
      <c r="A6" s="110" t="s">
        <v>124</v>
      </c>
      <c r="B6" s="110"/>
      <c r="C6" s="110"/>
      <c r="D6" s="110"/>
      <c r="E6" s="92"/>
      <c r="F6" s="92"/>
      <c r="G6" s="92"/>
      <c r="H6" s="92"/>
      <c r="I6" s="92"/>
      <c r="J6" s="13"/>
    </row>
    <row r="7" spans="1:10" s="14" customFormat="1" ht="20.25">
      <c r="A7" s="110" t="s">
        <v>125</v>
      </c>
      <c r="B7" s="110"/>
      <c r="C7" s="92"/>
      <c r="D7" s="92"/>
      <c r="E7" s="92"/>
      <c r="F7" s="92"/>
      <c r="G7" s="92"/>
      <c r="H7" s="92"/>
      <c r="I7" s="92"/>
      <c r="J7" s="13"/>
    </row>
    <row r="8" spans="1:10" s="14" customFormat="1" ht="62.25" customHeight="1">
      <c r="A8" s="107" t="s">
        <v>126</v>
      </c>
      <c r="B8" s="107"/>
      <c r="C8" s="107"/>
      <c r="D8" s="107"/>
      <c r="E8" s="107"/>
      <c r="F8" s="107"/>
      <c r="G8" s="107"/>
      <c r="H8" s="107"/>
      <c r="I8" s="15"/>
      <c r="J8" s="13"/>
    </row>
    <row r="9" spans="1:10" s="14" customFormat="1" ht="20.25">
      <c r="A9" s="16"/>
      <c r="B9" s="17"/>
      <c r="C9" s="17"/>
      <c r="D9" s="18"/>
      <c r="E9" s="18"/>
      <c r="F9" s="18"/>
      <c r="G9" s="18"/>
      <c r="H9" s="19"/>
      <c r="I9" s="15"/>
      <c r="J9" s="13"/>
    </row>
    <row r="10" spans="1:10" ht="18.75" customHeight="1">
      <c r="A10" s="113" t="s">
        <v>0</v>
      </c>
      <c r="B10" s="114" t="s">
        <v>127</v>
      </c>
      <c r="C10" s="114" t="s">
        <v>106</v>
      </c>
      <c r="D10" s="120" t="s">
        <v>128</v>
      </c>
      <c r="E10" s="118" t="s">
        <v>192</v>
      </c>
      <c r="F10" s="118" t="s">
        <v>193</v>
      </c>
      <c r="G10" s="118" t="s">
        <v>186</v>
      </c>
      <c r="H10" s="118" t="s">
        <v>186</v>
      </c>
      <c r="I10" s="119" t="s">
        <v>129</v>
      </c>
      <c r="J10" s="119" t="s">
        <v>130</v>
      </c>
    </row>
    <row r="11" spans="1:10">
      <c r="A11" s="113"/>
      <c r="B11" s="114"/>
      <c r="C11" s="114"/>
      <c r="D11" s="120"/>
      <c r="E11" s="118"/>
      <c r="F11" s="118"/>
      <c r="G11" s="118"/>
      <c r="H11" s="118"/>
      <c r="I11" s="119"/>
      <c r="J11" s="119"/>
    </row>
    <row r="12" spans="1:10" ht="105.75" customHeight="1">
      <c r="A12" s="113"/>
      <c r="B12" s="114"/>
      <c r="C12" s="114"/>
      <c r="D12" s="120"/>
      <c r="E12" s="118"/>
      <c r="F12" s="118"/>
      <c r="G12" s="118"/>
      <c r="H12" s="118"/>
      <c r="I12" s="119"/>
      <c r="J12" s="119"/>
    </row>
    <row r="13" spans="1:10">
      <c r="A13" s="87" t="s">
        <v>131</v>
      </c>
      <c r="B13" s="87">
        <v>2</v>
      </c>
      <c r="C13" s="87">
        <v>3</v>
      </c>
      <c r="D13" s="87">
        <v>4</v>
      </c>
      <c r="E13" s="87"/>
      <c r="F13" s="87"/>
      <c r="G13" s="87"/>
      <c r="H13" s="87">
        <v>5</v>
      </c>
      <c r="I13" s="87" t="s">
        <v>35</v>
      </c>
      <c r="J13" s="87">
        <v>7</v>
      </c>
    </row>
    <row r="14" spans="1:10">
      <c r="A14" s="87"/>
      <c r="B14" s="88"/>
      <c r="C14" s="88"/>
      <c r="D14" s="20"/>
      <c r="E14" s="20"/>
      <c r="F14" s="20"/>
      <c r="G14" s="20"/>
      <c r="H14" s="21"/>
      <c r="I14" s="22"/>
      <c r="J14" s="23"/>
    </row>
    <row r="15" spans="1:10" s="28" customFormat="1" ht="52.5" customHeight="1">
      <c r="A15" s="87" t="s">
        <v>2</v>
      </c>
      <c r="B15" s="24" t="s">
        <v>3</v>
      </c>
      <c r="C15" s="88" t="s">
        <v>4</v>
      </c>
      <c r="D15" s="25">
        <f>D16+D22+D26+D27+D29+D34</f>
        <v>96770.82</v>
      </c>
      <c r="E15" s="99">
        <f>E16+E22+E26+E27+E29+E34</f>
        <v>110000.49099999999</v>
      </c>
      <c r="F15" s="99">
        <f>F16+F22+F26+F27+F29+F34</f>
        <v>98375.430000000008</v>
      </c>
      <c r="G15" s="98">
        <f>G16+G22+G26+G27+G29+G34</f>
        <v>208375.921</v>
      </c>
      <c r="H15" s="25">
        <f>H16+H22+H26+H27+H29+H34</f>
        <v>208375.921</v>
      </c>
      <c r="I15" s="26">
        <f>H15/D15*100-100</f>
        <v>115.32929141243199</v>
      </c>
      <c r="J15" s="79" t="s">
        <v>157</v>
      </c>
    </row>
    <row r="16" spans="1:10" ht="37.5">
      <c r="A16" s="87">
        <v>1</v>
      </c>
      <c r="B16" s="24" t="s">
        <v>5</v>
      </c>
      <c r="C16" s="87" t="s">
        <v>132</v>
      </c>
      <c r="D16" s="25">
        <f>D17+D18+D20</f>
        <v>4838.3100000000004</v>
      </c>
      <c r="E16" s="99">
        <f>E17+E18+E19+E20+E21</f>
        <v>845.3</v>
      </c>
      <c r="F16" s="99">
        <f>F17+F18+F19+F20+F21</f>
        <v>436.06599999999997</v>
      </c>
      <c r="G16" s="98">
        <f>G17+G18+G19+G20+G21</f>
        <v>1281.366</v>
      </c>
      <c r="H16" s="25">
        <f>H17+H18+H19+H20+H21</f>
        <v>1281.366</v>
      </c>
      <c r="I16" s="26">
        <f t="shared" ref="I16:I68" si="0">H16/D16*100-100</f>
        <v>-73.516248442121324</v>
      </c>
      <c r="J16" s="79" t="s">
        <v>166</v>
      </c>
    </row>
    <row r="17" spans="1:11">
      <c r="A17" s="29" t="s">
        <v>6</v>
      </c>
      <c r="B17" s="30" t="s">
        <v>50</v>
      </c>
      <c r="C17" s="29" t="s">
        <v>132</v>
      </c>
      <c r="D17" s="25">
        <v>881.42</v>
      </c>
      <c r="E17" s="99">
        <f>381.005+84+81.4</f>
        <v>546.40499999999997</v>
      </c>
      <c r="F17" s="99">
        <v>1.8</v>
      </c>
      <c r="G17" s="98">
        <f>E17+F17</f>
        <v>548.20499999999993</v>
      </c>
      <c r="H17" s="84">
        <f>84+382.805+81.4</f>
        <v>548.20500000000004</v>
      </c>
      <c r="I17" s="26">
        <f t="shared" si="0"/>
        <v>-37.804338453858541</v>
      </c>
      <c r="J17" s="79" t="s">
        <v>167</v>
      </c>
      <c r="K17" s="11" t="s">
        <v>182</v>
      </c>
    </row>
    <row r="18" spans="1:11">
      <c r="A18" s="29" t="s">
        <v>7</v>
      </c>
      <c r="B18" s="30" t="s">
        <v>8</v>
      </c>
      <c r="C18" s="29" t="s">
        <v>132</v>
      </c>
      <c r="D18" s="25">
        <v>2925.9</v>
      </c>
      <c r="E18" s="99">
        <v>298.89499999999998</v>
      </c>
      <c r="F18" s="99">
        <v>24.071000000000002</v>
      </c>
      <c r="G18" s="98">
        <f t="shared" ref="G18:G69" si="1">E18+F18</f>
        <v>322.96600000000001</v>
      </c>
      <c r="H18" s="84">
        <f>90.967+231.999</f>
        <v>322.96600000000001</v>
      </c>
      <c r="I18" s="26">
        <f t="shared" si="0"/>
        <v>-88.961823712362005</v>
      </c>
      <c r="J18" s="79" t="s">
        <v>166</v>
      </c>
      <c r="K18" s="11" t="s">
        <v>175</v>
      </c>
    </row>
    <row r="19" spans="1:11">
      <c r="A19" s="29" t="s">
        <v>9</v>
      </c>
      <c r="B19" s="30" t="s">
        <v>10</v>
      </c>
      <c r="C19" s="29" t="s">
        <v>132</v>
      </c>
      <c r="D19" s="25"/>
      <c r="E19" s="99"/>
      <c r="F19" s="99"/>
      <c r="G19" s="98">
        <f t="shared" si="1"/>
        <v>0</v>
      </c>
      <c r="H19" s="84"/>
      <c r="I19" s="26"/>
      <c r="J19" s="79" t="s">
        <v>166</v>
      </c>
    </row>
    <row r="20" spans="1:11">
      <c r="A20" s="29" t="s">
        <v>11</v>
      </c>
      <c r="B20" s="30" t="s">
        <v>12</v>
      </c>
      <c r="C20" s="29" t="s">
        <v>132</v>
      </c>
      <c r="D20" s="25">
        <v>1030.99</v>
      </c>
      <c r="E20" s="99"/>
      <c r="F20" s="99">
        <v>410.19499999999999</v>
      </c>
      <c r="G20" s="98">
        <f t="shared" si="1"/>
        <v>410.19499999999999</v>
      </c>
      <c r="H20" s="84">
        <v>410.19499999999999</v>
      </c>
      <c r="I20" s="26">
        <f t="shared" si="0"/>
        <v>-60.213484126907147</v>
      </c>
      <c r="J20" s="79" t="s">
        <v>157</v>
      </c>
    </row>
    <row r="21" spans="1:11">
      <c r="A21" s="29" t="s">
        <v>98</v>
      </c>
      <c r="B21" s="30" t="s">
        <v>133</v>
      </c>
      <c r="C21" s="29" t="s">
        <v>132</v>
      </c>
      <c r="D21" s="25"/>
      <c r="E21" s="99"/>
      <c r="F21" s="99"/>
      <c r="G21" s="98">
        <f t="shared" si="1"/>
        <v>0</v>
      </c>
      <c r="H21" s="84"/>
      <c r="I21" s="26"/>
      <c r="J21" s="31"/>
    </row>
    <row r="22" spans="1:11">
      <c r="A22" s="87" t="s">
        <v>13</v>
      </c>
      <c r="B22" s="24" t="s">
        <v>188</v>
      </c>
      <c r="C22" s="87" t="s">
        <v>132</v>
      </c>
      <c r="D22" s="25">
        <f>D23+D24+D25</f>
        <v>82922.64</v>
      </c>
      <c r="E22" s="100">
        <f>E23+E24+E25</f>
        <v>73821.876999999993</v>
      </c>
      <c r="F22" s="100">
        <f>F23+F24+F25</f>
        <v>52729.913</v>
      </c>
      <c r="G22" s="98">
        <f t="shared" si="1"/>
        <v>126551.79</v>
      </c>
      <c r="H22" s="84">
        <f>H23+H24+H25</f>
        <v>126551.79</v>
      </c>
      <c r="I22" s="26">
        <f t="shared" si="0"/>
        <v>52.61428000845126</v>
      </c>
      <c r="J22" s="31"/>
    </row>
    <row r="23" spans="1:11" ht="26.25" customHeight="1">
      <c r="A23" s="29" t="s">
        <v>14</v>
      </c>
      <c r="B23" s="30" t="s">
        <v>15</v>
      </c>
      <c r="C23" s="29" t="s">
        <v>132</v>
      </c>
      <c r="D23" s="25">
        <v>75513.88</v>
      </c>
      <c r="E23" s="99">
        <v>65437.49</v>
      </c>
      <c r="F23" s="99">
        <v>46741.065000000002</v>
      </c>
      <c r="G23" s="98">
        <f t="shared" si="1"/>
        <v>112178.55499999999</v>
      </c>
      <c r="H23" s="84">
        <v>112178.55499999999</v>
      </c>
      <c r="I23" s="26">
        <f t="shared" si="0"/>
        <v>48.55355730628591</v>
      </c>
      <c r="J23" s="76" t="s">
        <v>163</v>
      </c>
      <c r="K23" s="11">
        <v>108858.435</v>
      </c>
    </row>
    <row r="24" spans="1:11">
      <c r="A24" s="29" t="s">
        <v>16</v>
      </c>
      <c r="B24" s="30" t="s">
        <v>17</v>
      </c>
      <c r="C24" s="29" t="s">
        <v>132</v>
      </c>
      <c r="D24" s="25">
        <v>7408.76</v>
      </c>
      <c r="E24" s="99">
        <v>7256.6189999999997</v>
      </c>
      <c r="F24" s="99">
        <v>5183.299</v>
      </c>
      <c r="G24" s="98">
        <f t="shared" si="1"/>
        <v>12439.918</v>
      </c>
      <c r="H24" s="84">
        <v>12439.918</v>
      </c>
      <c r="I24" s="26">
        <f t="shared" si="0"/>
        <v>67.908232956662118</v>
      </c>
      <c r="J24" s="32" t="s">
        <v>157</v>
      </c>
      <c r="K24" s="11">
        <v>9447.2720000000008</v>
      </c>
    </row>
    <row r="25" spans="1:11">
      <c r="A25" s="29" t="s">
        <v>18</v>
      </c>
      <c r="B25" s="30" t="s">
        <v>19</v>
      </c>
      <c r="C25" s="29" t="s">
        <v>132</v>
      </c>
      <c r="D25" s="25"/>
      <c r="E25" s="99">
        <v>1127.768</v>
      </c>
      <c r="F25" s="99">
        <v>805.54899999999998</v>
      </c>
      <c r="G25" s="98">
        <f t="shared" si="1"/>
        <v>1933.317</v>
      </c>
      <c r="H25" s="84">
        <v>1933.317</v>
      </c>
      <c r="I25" s="26"/>
      <c r="J25" s="32" t="s">
        <v>20</v>
      </c>
      <c r="K25" s="11">
        <v>1632.88</v>
      </c>
    </row>
    <row r="26" spans="1:11" s="28" customFormat="1">
      <c r="A26" s="87" t="s">
        <v>21</v>
      </c>
      <c r="B26" s="24" t="s">
        <v>22</v>
      </c>
      <c r="C26" s="87" t="s">
        <v>132</v>
      </c>
      <c r="D26" s="25"/>
      <c r="E26" s="99">
        <v>33252.379000000001</v>
      </c>
      <c r="F26" s="99">
        <v>23774.207999999999</v>
      </c>
      <c r="G26" s="98">
        <f t="shared" si="1"/>
        <v>57026.587</v>
      </c>
      <c r="H26" s="84">
        <v>57026.587</v>
      </c>
      <c r="I26" s="26"/>
      <c r="J26" s="32"/>
    </row>
    <row r="27" spans="1:11">
      <c r="A27" s="87" t="s">
        <v>23</v>
      </c>
      <c r="B27" s="24" t="s">
        <v>189</v>
      </c>
      <c r="C27" s="87" t="s">
        <v>132</v>
      </c>
      <c r="D27" s="25">
        <f>D28</f>
        <v>6764.11</v>
      </c>
      <c r="E27" s="100">
        <f>E28</f>
        <v>113.989</v>
      </c>
      <c r="F27" s="100">
        <f>F28</f>
        <v>0</v>
      </c>
      <c r="G27" s="98">
        <f t="shared" si="1"/>
        <v>113.989</v>
      </c>
      <c r="H27" s="84">
        <f>H28</f>
        <v>113.989</v>
      </c>
      <c r="I27" s="26">
        <f t="shared" si="0"/>
        <v>-98.31479677296791</v>
      </c>
      <c r="J27" s="23"/>
    </row>
    <row r="28" spans="1:11" ht="37.5">
      <c r="A28" s="29" t="s">
        <v>24</v>
      </c>
      <c r="B28" s="30" t="s">
        <v>25</v>
      </c>
      <c r="C28" s="29" t="s">
        <v>132</v>
      </c>
      <c r="D28" s="25">
        <v>6764.11</v>
      </c>
      <c r="E28" s="99">
        <v>113.989</v>
      </c>
      <c r="F28" s="99"/>
      <c r="G28" s="98">
        <f t="shared" si="1"/>
        <v>113.989</v>
      </c>
      <c r="H28" s="84">
        <v>113.989</v>
      </c>
      <c r="I28" s="26">
        <f t="shared" si="0"/>
        <v>-98.31479677296791</v>
      </c>
      <c r="J28" s="31" t="s">
        <v>160</v>
      </c>
      <c r="K28" s="11" t="s">
        <v>176</v>
      </c>
    </row>
    <row r="29" spans="1:11" ht="27.75" customHeight="1">
      <c r="A29" s="87" t="s">
        <v>26</v>
      </c>
      <c r="B29" s="24" t="s">
        <v>190</v>
      </c>
      <c r="C29" s="87" t="s">
        <v>132</v>
      </c>
      <c r="D29" s="25">
        <f>D31+D33</f>
        <v>1870.19</v>
      </c>
      <c r="E29" s="100">
        <f>E30+E31+E32+E33</f>
        <v>0</v>
      </c>
      <c r="F29" s="100">
        <f>F30+F31+F32+F33</f>
        <v>4036.9670000000001</v>
      </c>
      <c r="G29" s="98">
        <f t="shared" si="1"/>
        <v>4036.9670000000001</v>
      </c>
      <c r="H29" s="84">
        <f>H30+H31+H32+H33</f>
        <v>4036.9670000000001</v>
      </c>
      <c r="I29" s="26">
        <f t="shared" si="0"/>
        <v>115.8586560723777</v>
      </c>
      <c r="J29" s="83" t="s">
        <v>159</v>
      </c>
    </row>
    <row r="30" spans="1:11" ht="40.5" customHeight="1">
      <c r="A30" s="29" t="s">
        <v>27</v>
      </c>
      <c r="B30" s="30" t="s">
        <v>28</v>
      </c>
      <c r="C30" s="29" t="s">
        <v>132</v>
      </c>
      <c r="D30" s="25"/>
      <c r="E30" s="99"/>
      <c r="F30" s="99"/>
      <c r="G30" s="98">
        <f t="shared" si="1"/>
        <v>0</v>
      </c>
      <c r="H30" s="84"/>
      <c r="I30" s="26"/>
      <c r="J30" s="33"/>
    </row>
    <row r="31" spans="1:11" ht="41.25" customHeight="1">
      <c r="A31" s="29" t="s">
        <v>29</v>
      </c>
      <c r="B31" s="30" t="s">
        <v>134</v>
      </c>
      <c r="C31" s="29" t="s">
        <v>132</v>
      </c>
      <c r="D31" s="25">
        <v>1754.24</v>
      </c>
      <c r="E31" s="99"/>
      <c r="F31" s="99">
        <v>4036.9670000000001</v>
      </c>
      <c r="G31" s="98">
        <f t="shared" si="1"/>
        <v>4036.9670000000001</v>
      </c>
      <c r="H31" s="84">
        <v>4036.9670000000001</v>
      </c>
      <c r="I31" s="26">
        <f t="shared" si="0"/>
        <v>130.12626550529004</v>
      </c>
      <c r="J31" s="79" t="s">
        <v>157</v>
      </c>
    </row>
    <row r="32" spans="1:11" ht="37.5">
      <c r="A32" s="29" t="s">
        <v>30</v>
      </c>
      <c r="B32" s="30" t="s">
        <v>31</v>
      </c>
      <c r="C32" s="29" t="s">
        <v>132</v>
      </c>
      <c r="D32" s="25"/>
      <c r="E32" s="99"/>
      <c r="F32" s="99"/>
      <c r="G32" s="98">
        <f t="shared" si="1"/>
        <v>0</v>
      </c>
      <c r="H32" s="84"/>
      <c r="I32" s="26"/>
      <c r="J32" s="31"/>
    </row>
    <row r="33" spans="1:13">
      <c r="A33" s="29" t="s">
        <v>32</v>
      </c>
      <c r="B33" s="30" t="s">
        <v>33</v>
      </c>
      <c r="C33" s="29" t="s">
        <v>132</v>
      </c>
      <c r="D33" s="25">
        <v>115.95</v>
      </c>
      <c r="E33" s="99"/>
      <c r="F33" s="99"/>
      <c r="G33" s="98">
        <f t="shared" si="1"/>
        <v>0</v>
      </c>
      <c r="H33" s="84"/>
      <c r="I33" s="26">
        <f t="shared" si="0"/>
        <v>-100</v>
      </c>
      <c r="J33" s="31"/>
    </row>
    <row r="34" spans="1:13">
      <c r="A34" s="87" t="s">
        <v>35</v>
      </c>
      <c r="B34" s="24" t="s">
        <v>36</v>
      </c>
      <c r="C34" s="87" t="s">
        <v>132</v>
      </c>
      <c r="D34" s="25">
        <f>D39</f>
        <v>375.57</v>
      </c>
      <c r="E34" s="100">
        <f>E35+E36+E37+E38+E39</f>
        <v>1966.9459999999999</v>
      </c>
      <c r="F34" s="100">
        <f>F35+F36+F37+F38+F39</f>
        <v>17398.275999999998</v>
      </c>
      <c r="G34" s="98">
        <f t="shared" si="1"/>
        <v>19365.221999999998</v>
      </c>
      <c r="H34" s="84">
        <f>H35+H36+H37+H38+H39</f>
        <v>19365.221999999998</v>
      </c>
      <c r="I34" s="26">
        <f t="shared" si="0"/>
        <v>5056.2217429507145</v>
      </c>
      <c r="J34" s="23"/>
    </row>
    <row r="35" spans="1:13">
      <c r="A35" s="29" t="s">
        <v>37</v>
      </c>
      <c r="B35" s="30" t="s">
        <v>38</v>
      </c>
      <c r="C35" s="29" t="s">
        <v>132</v>
      </c>
      <c r="D35" s="25"/>
      <c r="E35" s="99"/>
      <c r="F35" s="99">
        <v>221.172</v>
      </c>
      <c r="G35" s="98">
        <f t="shared" si="1"/>
        <v>221.172</v>
      </c>
      <c r="H35" s="84">
        <v>221.172</v>
      </c>
      <c r="I35" s="26"/>
      <c r="J35" s="34"/>
    </row>
    <row r="36" spans="1:13" ht="26.25" customHeight="1">
      <c r="A36" s="29" t="s">
        <v>39</v>
      </c>
      <c r="B36" s="30" t="s">
        <v>40</v>
      </c>
      <c r="C36" s="29" t="s">
        <v>132</v>
      </c>
      <c r="D36" s="25"/>
      <c r="E36" s="99">
        <v>592.98800000000006</v>
      </c>
      <c r="F36" s="99">
        <v>16065.093999999999</v>
      </c>
      <c r="G36" s="98">
        <f t="shared" si="1"/>
        <v>16658.081999999999</v>
      </c>
      <c r="H36" s="84">
        <f>2949.765+13544.451+145.62+18.246</f>
        <v>16658.081999999999</v>
      </c>
      <c r="I36" s="26"/>
      <c r="J36" s="33" t="s">
        <v>161</v>
      </c>
    </row>
    <row r="37" spans="1:13">
      <c r="A37" s="29" t="s">
        <v>41</v>
      </c>
      <c r="B37" s="30" t="s">
        <v>42</v>
      </c>
      <c r="C37" s="29" t="s">
        <v>132</v>
      </c>
      <c r="D37" s="25"/>
      <c r="E37" s="99"/>
      <c r="F37" s="99"/>
      <c r="G37" s="98">
        <f t="shared" si="1"/>
        <v>0</v>
      </c>
      <c r="H37" s="84"/>
      <c r="I37" s="26"/>
      <c r="J37" s="34"/>
    </row>
    <row r="38" spans="1:13" ht="33.75" customHeight="1">
      <c r="A38" s="29" t="s">
        <v>43</v>
      </c>
      <c r="B38" s="30" t="s">
        <v>135</v>
      </c>
      <c r="C38" s="29" t="s">
        <v>132</v>
      </c>
      <c r="D38" s="25"/>
      <c r="E38" s="99">
        <f>867.552+83.5+4.509+295.856</f>
        <v>1251.4169999999999</v>
      </c>
      <c r="F38" s="99">
        <f>64.71+220+150+56.016+338.104</f>
        <v>828.82999999999993</v>
      </c>
      <c r="G38" s="98">
        <f t="shared" si="1"/>
        <v>2080.2469999999998</v>
      </c>
      <c r="H38" s="84">
        <v>2080.2469999999998</v>
      </c>
      <c r="I38" s="26"/>
      <c r="J38" s="76" t="s">
        <v>164</v>
      </c>
      <c r="K38" s="11">
        <v>2080.2469999999998</v>
      </c>
    </row>
    <row r="39" spans="1:13" ht="23.25" customHeight="1">
      <c r="A39" s="29" t="s">
        <v>44</v>
      </c>
      <c r="B39" s="30" t="s">
        <v>136</v>
      </c>
      <c r="C39" s="29"/>
      <c r="D39" s="25">
        <v>375.57</v>
      </c>
      <c r="E39" s="99">
        <v>122.541</v>
      </c>
      <c r="F39" s="99">
        <v>283.18</v>
      </c>
      <c r="G39" s="98">
        <f t="shared" si="1"/>
        <v>405.721</v>
      </c>
      <c r="H39" s="84">
        <v>405.721</v>
      </c>
      <c r="I39" s="26">
        <f t="shared" si="0"/>
        <v>8.0280640093724145</v>
      </c>
      <c r="J39" s="76" t="s">
        <v>164</v>
      </c>
      <c r="K39" s="11" t="s">
        <v>177</v>
      </c>
    </row>
    <row r="40" spans="1:13" s="28" customFormat="1">
      <c r="A40" s="87" t="s">
        <v>46</v>
      </c>
      <c r="B40" s="24" t="s">
        <v>187</v>
      </c>
      <c r="C40" s="88" t="s">
        <v>132</v>
      </c>
      <c r="D40" s="25">
        <f>D41</f>
        <v>31556.61</v>
      </c>
      <c r="E40" s="99">
        <f>E41+E61</f>
        <v>40904.748999999996</v>
      </c>
      <c r="F40" s="99">
        <f>F41+F61</f>
        <v>35797.453000000001</v>
      </c>
      <c r="G40" s="98">
        <f t="shared" si="1"/>
        <v>76702.20199999999</v>
      </c>
      <c r="H40" s="25">
        <f>H41+H61</f>
        <v>76702.168000000005</v>
      </c>
      <c r="I40" s="26">
        <f t="shared" si="0"/>
        <v>143.06212866337674</v>
      </c>
      <c r="J40" s="27"/>
    </row>
    <row r="41" spans="1:13" ht="37.5">
      <c r="A41" s="87" t="s">
        <v>47</v>
      </c>
      <c r="B41" s="24" t="s">
        <v>48</v>
      </c>
      <c r="C41" s="87" t="s">
        <v>132</v>
      </c>
      <c r="D41" s="25">
        <f>D50+D54+D60+D61</f>
        <v>31556.61</v>
      </c>
      <c r="E41" s="99">
        <f>E42+E43+E44+E45+E46+E47+E48+E49+E50+E51+E52+E53+E54+E55</f>
        <v>40904.748999999996</v>
      </c>
      <c r="F41" s="99">
        <f>F42+F43+F44+F45+F46+F47+F48+F49+F50+F51+F52+F53+F54+F55</f>
        <v>35797.453000000001</v>
      </c>
      <c r="G41" s="98">
        <f t="shared" si="1"/>
        <v>76702.20199999999</v>
      </c>
      <c r="H41" s="25">
        <f>H42+H43+H44+H45+H46+H47+H48+H49+H50+H51+H52+H53+H54+H55</f>
        <v>76702.168000000005</v>
      </c>
      <c r="I41" s="26">
        <f t="shared" si="0"/>
        <v>143.06212866337674</v>
      </c>
      <c r="J41" s="23" t="s">
        <v>157</v>
      </c>
      <c r="M41" s="35"/>
    </row>
    <row r="42" spans="1:13">
      <c r="A42" s="29" t="s">
        <v>49</v>
      </c>
      <c r="B42" s="30" t="s">
        <v>50</v>
      </c>
      <c r="C42" s="29" t="s">
        <v>132</v>
      </c>
      <c r="D42" s="25"/>
      <c r="E42" s="99">
        <v>1085.8</v>
      </c>
      <c r="F42" s="99">
        <f>496.027+1335.864</f>
        <v>1831.8910000000001</v>
      </c>
      <c r="G42" s="103">
        <f t="shared" si="1"/>
        <v>2917.6909999999998</v>
      </c>
      <c r="H42" s="25">
        <f>1581.827+1335.86</f>
        <v>2917.6869999999999</v>
      </c>
      <c r="I42" s="26"/>
      <c r="J42" s="34"/>
      <c r="K42" s="11" t="s">
        <v>178</v>
      </c>
    </row>
    <row r="43" spans="1:13">
      <c r="A43" s="29" t="s">
        <v>51</v>
      </c>
      <c r="B43" s="30" t="s">
        <v>52</v>
      </c>
      <c r="C43" s="29" t="s">
        <v>132</v>
      </c>
      <c r="D43" s="25"/>
      <c r="E43" s="99">
        <v>26515.525000000001</v>
      </c>
      <c r="F43" s="99">
        <v>18939.661</v>
      </c>
      <c r="G43" s="103">
        <f t="shared" si="1"/>
        <v>45455.186000000002</v>
      </c>
      <c r="H43" s="25">
        <v>45455.186000000002</v>
      </c>
      <c r="I43" s="26"/>
      <c r="J43" s="32" t="s">
        <v>20</v>
      </c>
    </row>
    <row r="44" spans="1:13">
      <c r="A44" s="29" t="s">
        <v>53</v>
      </c>
      <c r="B44" s="30" t="s">
        <v>17</v>
      </c>
      <c r="C44" s="29" t="s">
        <v>132</v>
      </c>
      <c r="D44" s="25"/>
      <c r="E44" s="99">
        <v>2272.8159999999998</v>
      </c>
      <c r="F44" s="99">
        <v>1613.614</v>
      </c>
      <c r="G44" s="103">
        <f t="shared" si="1"/>
        <v>3886.43</v>
      </c>
      <c r="H44" s="25">
        <v>3886.43</v>
      </c>
      <c r="I44" s="26"/>
      <c r="J44" s="32" t="s">
        <v>20</v>
      </c>
    </row>
    <row r="45" spans="1:13">
      <c r="A45" s="29" t="s">
        <v>54</v>
      </c>
      <c r="B45" s="30" t="s">
        <v>19</v>
      </c>
      <c r="C45" s="29" t="s">
        <v>132</v>
      </c>
      <c r="D45" s="25"/>
      <c r="E45" s="99">
        <v>397.73399999999998</v>
      </c>
      <c r="F45" s="99">
        <v>284.096</v>
      </c>
      <c r="G45" s="103">
        <f t="shared" si="1"/>
        <v>681.82999999999993</v>
      </c>
      <c r="H45" s="25">
        <v>681.83</v>
      </c>
      <c r="I45" s="26"/>
      <c r="J45" s="32" t="s">
        <v>20</v>
      </c>
    </row>
    <row r="46" spans="1:13">
      <c r="A46" s="29" t="s">
        <v>55</v>
      </c>
      <c r="B46" s="30" t="s">
        <v>56</v>
      </c>
      <c r="C46" s="29" t="s">
        <v>132</v>
      </c>
      <c r="D46" s="25"/>
      <c r="E46" s="99">
        <f>181.781+38.707</f>
        <v>220.488</v>
      </c>
      <c r="F46" s="99">
        <f>221.919+16.642</f>
        <v>238.56100000000001</v>
      </c>
      <c r="G46" s="103">
        <f t="shared" si="1"/>
        <v>459.04899999999998</v>
      </c>
      <c r="H46" s="84">
        <f>403.67+55.349</f>
        <v>459.01900000000001</v>
      </c>
      <c r="I46" s="26"/>
      <c r="J46" s="32" t="s">
        <v>180</v>
      </c>
      <c r="K46" s="11" t="s">
        <v>181</v>
      </c>
    </row>
    <row r="47" spans="1:13">
      <c r="A47" s="29" t="s">
        <v>57</v>
      </c>
      <c r="B47" s="30" t="s">
        <v>58</v>
      </c>
      <c r="C47" s="29" t="s">
        <v>132</v>
      </c>
      <c r="D47" s="25"/>
      <c r="E47" s="99">
        <v>1039.095</v>
      </c>
      <c r="F47" s="99">
        <v>742.21100000000001</v>
      </c>
      <c r="G47" s="103">
        <f t="shared" si="1"/>
        <v>1781.306</v>
      </c>
      <c r="H47" s="25">
        <v>1781.306</v>
      </c>
      <c r="I47" s="26"/>
      <c r="J47" s="32" t="s">
        <v>20</v>
      </c>
    </row>
    <row r="48" spans="1:13" ht="37.5">
      <c r="A48" s="29" t="s">
        <v>59</v>
      </c>
      <c r="B48" s="30" t="s">
        <v>137</v>
      </c>
      <c r="C48" s="29" t="s">
        <v>132</v>
      </c>
      <c r="D48" s="25"/>
      <c r="E48" s="99">
        <f>181.385+10+126.625+58.929</f>
        <v>376.93899999999996</v>
      </c>
      <c r="F48" s="99">
        <f>195.079+5</f>
        <v>200.07900000000001</v>
      </c>
      <c r="G48" s="98">
        <f t="shared" si="1"/>
        <v>577.01800000000003</v>
      </c>
      <c r="H48" s="25">
        <f>15+376.464+126.625+58.929</f>
        <v>577.01799999999992</v>
      </c>
      <c r="I48" s="26"/>
      <c r="J48" s="33"/>
      <c r="K48" s="11" t="s">
        <v>184</v>
      </c>
    </row>
    <row r="49" spans="1:11">
      <c r="A49" s="29" t="s">
        <v>60</v>
      </c>
      <c r="B49" s="30" t="s">
        <v>45</v>
      </c>
      <c r="C49" s="29" t="s">
        <v>132</v>
      </c>
      <c r="D49" s="25"/>
      <c r="E49" s="99"/>
      <c r="F49" s="99"/>
      <c r="G49" s="98">
        <f t="shared" si="1"/>
        <v>0</v>
      </c>
      <c r="H49" s="25"/>
      <c r="I49" s="26"/>
      <c r="J49" s="33"/>
    </row>
    <row r="50" spans="1:11" ht="31.5">
      <c r="A50" s="29" t="s">
        <v>62</v>
      </c>
      <c r="B50" s="30" t="s">
        <v>61</v>
      </c>
      <c r="C50" s="29" t="s">
        <v>132</v>
      </c>
      <c r="D50" s="25">
        <v>46.04</v>
      </c>
      <c r="E50" s="99">
        <v>83.1</v>
      </c>
      <c r="F50" s="99">
        <v>119.6</v>
      </c>
      <c r="G50" s="98">
        <f t="shared" si="1"/>
        <v>202.7</v>
      </c>
      <c r="H50" s="25">
        <v>202.7</v>
      </c>
      <c r="I50" s="26">
        <f t="shared" si="0"/>
        <v>340.26933101650735</v>
      </c>
      <c r="J50" s="76" t="s">
        <v>164</v>
      </c>
    </row>
    <row r="51" spans="1:11">
      <c r="A51" s="29" t="s">
        <v>63</v>
      </c>
      <c r="B51" s="30" t="s">
        <v>42</v>
      </c>
      <c r="C51" s="29" t="s">
        <v>132</v>
      </c>
      <c r="D51" s="25"/>
      <c r="E51" s="99">
        <v>1151.4459999999999</v>
      </c>
      <c r="F51" s="99">
        <v>263.8</v>
      </c>
      <c r="G51" s="98">
        <f t="shared" si="1"/>
        <v>1415.2459999999999</v>
      </c>
      <c r="H51" s="25">
        <f>540.35+231.071+643.825</f>
        <v>1415.2460000000001</v>
      </c>
      <c r="I51" s="26"/>
      <c r="J51" s="32" t="s">
        <v>20</v>
      </c>
    </row>
    <row r="52" spans="1:11">
      <c r="A52" s="29" t="s">
        <v>64</v>
      </c>
      <c r="B52" s="30" t="s">
        <v>34</v>
      </c>
      <c r="C52" s="29" t="s">
        <v>132</v>
      </c>
      <c r="D52" s="25"/>
      <c r="E52" s="99">
        <v>769.00199999999995</v>
      </c>
      <c r="F52" s="99">
        <v>533.03399999999999</v>
      </c>
      <c r="G52" s="98">
        <f t="shared" si="1"/>
        <v>1302.0360000000001</v>
      </c>
      <c r="H52" s="25">
        <v>1302.0360000000001</v>
      </c>
      <c r="I52" s="26"/>
      <c r="J52" s="33"/>
    </row>
    <row r="53" spans="1:11" ht="27" customHeight="1">
      <c r="A53" s="29" t="s">
        <v>66</v>
      </c>
      <c r="B53" s="30" t="s">
        <v>65</v>
      </c>
      <c r="C53" s="29" t="s">
        <v>132</v>
      </c>
      <c r="D53" s="25"/>
      <c r="E53" s="99">
        <v>100.032</v>
      </c>
      <c r="F53" s="99">
        <v>200.54</v>
      </c>
      <c r="G53" s="98">
        <f t="shared" si="1"/>
        <v>300.572</v>
      </c>
      <c r="H53" s="84">
        <f>200.54+100.032</f>
        <v>300.572</v>
      </c>
      <c r="I53" s="26"/>
      <c r="J53" s="32" t="s">
        <v>20</v>
      </c>
      <c r="K53" s="11" t="s">
        <v>179</v>
      </c>
    </row>
    <row r="54" spans="1:11" ht="30" customHeight="1">
      <c r="A54" s="29" t="s">
        <v>107</v>
      </c>
      <c r="B54" s="30" t="s">
        <v>40</v>
      </c>
      <c r="C54" s="29" t="s">
        <v>132</v>
      </c>
      <c r="D54" s="25">
        <v>1143.04</v>
      </c>
      <c r="E54" s="99">
        <v>6218.2160000000003</v>
      </c>
      <c r="F54" s="99">
        <v>8430.7350000000006</v>
      </c>
      <c r="G54" s="98">
        <f t="shared" si="1"/>
        <v>14648.951000000001</v>
      </c>
      <c r="H54" s="84">
        <f>19.441+14584.753+44.757</f>
        <v>14648.951000000001</v>
      </c>
      <c r="I54" s="26">
        <f t="shared" si="0"/>
        <v>1181.5781599944009</v>
      </c>
      <c r="J54" s="33" t="s">
        <v>162</v>
      </c>
    </row>
    <row r="55" spans="1:11" s="28" customFormat="1">
      <c r="A55" s="87" t="s">
        <v>67</v>
      </c>
      <c r="B55" s="24" t="s">
        <v>191</v>
      </c>
      <c r="C55" s="87" t="s">
        <v>132</v>
      </c>
      <c r="D55" s="25"/>
      <c r="E55" s="99">
        <f>E56+E57+E58+E60+E59</f>
        <v>674.55600000000004</v>
      </c>
      <c r="F55" s="99">
        <f>F56+F57+F58+F60+F59</f>
        <v>2399.6310000000003</v>
      </c>
      <c r="G55" s="98">
        <f t="shared" si="1"/>
        <v>3074.1870000000004</v>
      </c>
      <c r="H55" s="25">
        <f>H56+H57+H58+H60+H59</f>
        <v>3074.1869999999999</v>
      </c>
      <c r="I55" s="26"/>
      <c r="J55" s="36"/>
    </row>
    <row r="56" spans="1:11">
      <c r="A56" s="29" t="s">
        <v>68</v>
      </c>
      <c r="B56" s="30" t="s">
        <v>138</v>
      </c>
      <c r="C56" s="29" t="s">
        <v>132</v>
      </c>
      <c r="D56" s="25"/>
      <c r="E56" s="99"/>
      <c r="F56" s="99"/>
      <c r="G56" s="98">
        <f t="shared" si="1"/>
        <v>0</v>
      </c>
      <c r="H56" s="25"/>
      <c r="I56" s="26"/>
      <c r="J56" s="33"/>
    </row>
    <row r="57" spans="1:11">
      <c r="A57" s="29" t="s">
        <v>69</v>
      </c>
      <c r="B57" s="30" t="s">
        <v>70</v>
      </c>
      <c r="C57" s="29" t="s">
        <v>132</v>
      </c>
      <c r="D57" s="25"/>
      <c r="E57" s="99"/>
      <c r="F57" s="99"/>
      <c r="G57" s="98">
        <f t="shared" si="1"/>
        <v>0</v>
      </c>
      <c r="H57" s="25"/>
      <c r="I57" s="26"/>
      <c r="J57" s="33"/>
    </row>
    <row r="58" spans="1:11">
      <c r="A58" s="29" t="s">
        <v>71</v>
      </c>
      <c r="B58" s="30" t="s">
        <v>72</v>
      </c>
      <c r="C58" s="29" t="s">
        <v>132</v>
      </c>
      <c r="D58" s="25"/>
      <c r="E58" s="99"/>
      <c r="F58" s="99"/>
      <c r="G58" s="98">
        <f t="shared" si="1"/>
        <v>0</v>
      </c>
      <c r="H58" s="25"/>
      <c r="I58" s="26"/>
      <c r="J58" s="33"/>
    </row>
    <row r="59" spans="1:11">
      <c r="A59" s="29" t="s">
        <v>73</v>
      </c>
      <c r="B59" s="30" t="s">
        <v>74</v>
      </c>
      <c r="C59" s="29" t="s">
        <v>132</v>
      </c>
      <c r="D59" s="25"/>
      <c r="E59" s="99"/>
      <c r="F59" s="99">
        <v>252.10599999999999</v>
      </c>
      <c r="G59" s="98">
        <f t="shared" si="1"/>
        <v>252.10599999999999</v>
      </c>
      <c r="H59" s="25">
        <v>252.10599999999999</v>
      </c>
      <c r="I59" s="26"/>
      <c r="J59" s="32" t="s">
        <v>20</v>
      </c>
    </row>
    <row r="60" spans="1:11" s="37" customFormat="1" ht="31.5">
      <c r="A60" s="29" t="s">
        <v>75</v>
      </c>
      <c r="B60" s="30" t="s">
        <v>139</v>
      </c>
      <c r="C60" s="29" t="s">
        <v>132</v>
      </c>
      <c r="D60" s="25">
        <v>4284.66</v>
      </c>
      <c r="E60" s="99">
        <f>110+201.987+165.687+196.882</f>
        <v>674.55600000000004</v>
      </c>
      <c r="F60" s="99">
        <f>23.179+239.924+58.1+59.757+31.448+420+1315.117</f>
        <v>2147.5250000000001</v>
      </c>
      <c r="G60" s="98">
        <f t="shared" si="1"/>
        <v>2822.0810000000001</v>
      </c>
      <c r="H60" s="25">
        <v>2822.0810000000001</v>
      </c>
      <c r="I60" s="26">
        <f t="shared" si="0"/>
        <v>-34.135240602521549</v>
      </c>
      <c r="J60" s="76" t="s">
        <v>164</v>
      </c>
    </row>
    <row r="61" spans="1:11" s="38" customFormat="1" ht="23.25" customHeight="1">
      <c r="A61" s="87"/>
      <c r="B61" s="24" t="s">
        <v>78</v>
      </c>
      <c r="C61" s="87"/>
      <c r="D61" s="25">
        <v>26082.87</v>
      </c>
      <c r="E61" s="99"/>
      <c r="F61" s="99"/>
      <c r="G61" s="98">
        <f t="shared" si="1"/>
        <v>0</v>
      </c>
      <c r="H61" s="25"/>
      <c r="I61" s="26">
        <f t="shared" si="0"/>
        <v>-100</v>
      </c>
      <c r="J61" s="27"/>
    </row>
    <row r="62" spans="1:11" s="28" customFormat="1">
      <c r="A62" s="87" t="s">
        <v>79</v>
      </c>
      <c r="B62" s="24" t="s">
        <v>80</v>
      </c>
      <c r="C62" s="87" t="s">
        <v>132</v>
      </c>
      <c r="D62" s="25">
        <f>D15+D40</f>
        <v>128327.43000000001</v>
      </c>
      <c r="E62" s="99">
        <f>E15+E40</f>
        <v>150905.24</v>
      </c>
      <c r="F62" s="99">
        <f>F15+F40</f>
        <v>134172.883</v>
      </c>
      <c r="G62" s="98">
        <f t="shared" si="1"/>
        <v>285078.12300000002</v>
      </c>
      <c r="H62" s="25">
        <f>H15+H40</f>
        <v>285078.08900000004</v>
      </c>
      <c r="I62" s="26">
        <f t="shared" si="0"/>
        <v>122.14898950286778</v>
      </c>
      <c r="J62" s="36"/>
    </row>
    <row r="63" spans="1:11" s="28" customFormat="1">
      <c r="A63" s="87" t="s">
        <v>81</v>
      </c>
      <c r="B63" s="24" t="s">
        <v>82</v>
      </c>
      <c r="C63" s="87" t="s">
        <v>132</v>
      </c>
      <c r="D63" s="25"/>
      <c r="E63" s="25">
        <f>E64-E62</f>
        <v>-37023.068999999989</v>
      </c>
      <c r="F63" s="25">
        <f>F64-F62</f>
        <v>-58728.096000000005</v>
      </c>
      <c r="G63" s="98">
        <f t="shared" si="1"/>
        <v>-95751.164999999994</v>
      </c>
      <c r="H63" s="25">
        <f>H64-H62</f>
        <v>-95751.129000000044</v>
      </c>
      <c r="I63" s="26"/>
      <c r="J63" s="36"/>
    </row>
    <row r="64" spans="1:11" s="28" customFormat="1">
      <c r="A64" s="87" t="s">
        <v>83</v>
      </c>
      <c r="B64" s="24" t="s">
        <v>84</v>
      </c>
      <c r="C64" s="87" t="s">
        <v>132</v>
      </c>
      <c r="D64" s="39">
        <v>128327.43</v>
      </c>
      <c r="E64" s="101">
        <v>113882.171</v>
      </c>
      <c r="F64" s="101">
        <v>75444.786999999997</v>
      </c>
      <c r="G64" s="98">
        <f t="shared" si="1"/>
        <v>189326.95799999998</v>
      </c>
      <c r="H64" s="40">
        <v>189326.96</v>
      </c>
      <c r="I64" s="26">
        <f t="shared" si="0"/>
        <v>47.534287875943591</v>
      </c>
      <c r="J64" s="41"/>
      <c r="K64" s="28">
        <v>182270.05</v>
      </c>
    </row>
    <row r="65" spans="1:10" s="28" customFormat="1" ht="39" customHeight="1">
      <c r="A65" s="87" t="s">
        <v>85</v>
      </c>
      <c r="B65" s="42" t="s">
        <v>86</v>
      </c>
      <c r="C65" s="97" t="s">
        <v>87</v>
      </c>
      <c r="D65" s="39">
        <v>753082.67</v>
      </c>
      <c r="E65" s="101">
        <v>522581.66399999999</v>
      </c>
      <c r="F65" s="101">
        <v>193963.391</v>
      </c>
      <c r="G65" s="106">
        <f t="shared" si="1"/>
        <v>716545.05499999993</v>
      </c>
      <c r="H65" s="77">
        <v>716545.05500000005</v>
      </c>
      <c r="I65" s="78">
        <f t="shared" si="0"/>
        <v>-4.8517402478535274</v>
      </c>
      <c r="J65" s="1" t="s">
        <v>165</v>
      </c>
    </row>
    <row r="66" spans="1:10" s="28" customFormat="1" ht="41.25" customHeight="1">
      <c r="A66" s="87"/>
      <c r="B66" s="42" t="s">
        <v>140</v>
      </c>
      <c r="C66" s="87" t="s">
        <v>141</v>
      </c>
      <c r="D66" s="43">
        <f>D64/D65</f>
        <v>0.17040284567961175</v>
      </c>
      <c r="E66" s="43">
        <f>E64/E65</f>
        <v>0.21792224803356286</v>
      </c>
      <c r="F66" s="43">
        <f>F64/F65</f>
        <v>0.38896405456223437</v>
      </c>
      <c r="G66" s="43">
        <f>G64/G65</f>
        <v>0.26422198671094033</v>
      </c>
      <c r="H66" s="43">
        <f>H64/H65</f>
        <v>0.26422198950211162</v>
      </c>
      <c r="I66" s="26">
        <f t="shared" si="0"/>
        <v>55.057263538249146</v>
      </c>
      <c r="J66" s="36"/>
    </row>
    <row r="67" spans="1:10" s="46" customFormat="1">
      <c r="A67" s="111" t="s">
        <v>88</v>
      </c>
      <c r="B67" s="112" t="s">
        <v>89</v>
      </c>
      <c r="C67" s="93" t="s">
        <v>90</v>
      </c>
      <c r="D67" s="44">
        <v>41.39</v>
      </c>
      <c r="E67" s="102">
        <v>21.9</v>
      </c>
      <c r="F67" s="102">
        <v>8.1</v>
      </c>
      <c r="G67" s="44">
        <v>30</v>
      </c>
      <c r="H67" s="26"/>
      <c r="I67" s="26">
        <f t="shared" si="0"/>
        <v>-100</v>
      </c>
      <c r="J67" s="45"/>
    </row>
    <row r="68" spans="1:10" s="46" customFormat="1">
      <c r="A68" s="111"/>
      <c r="B68" s="112"/>
      <c r="C68" s="93" t="s">
        <v>87</v>
      </c>
      <c r="D68" s="43">
        <v>488835</v>
      </c>
      <c r="E68" s="101">
        <v>76533.05</v>
      </c>
      <c r="F68" s="101">
        <v>28306.75</v>
      </c>
      <c r="G68" s="43">
        <v>104839.802</v>
      </c>
      <c r="H68" s="26"/>
      <c r="I68" s="26">
        <f t="shared" si="0"/>
        <v>-100</v>
      </c>
      <c r="J68" s="45"/>
    </row>
    <row r="69" spans="1:10" ht="19.5">
      <c r="A69" s="47"/>
      <c r="B69" s="48" t="s">
        <v>91</v>
      </c>
      <c r="C69" s="47"/>
      <c r="D69" s="43"/>
      <c r="E69" s="101"/>
      <c r="F69" s="101"/>
      <c r="G69" s="98">
        <f t="shared" si="1"/>
        <v>0</v>
      </c>
      <c r="H69" s="21"/>
      <c r="I69" s="22"/>
      <c r="J69" s="49"/>
    </row>
    <row r="70" spans="1:10" ht="37.5">
      <c r="A70" s="29"/>
      <c r="B70" s="24" t="s">
        <v>92</v>
      </c>
      <c r="C70" s="29" t="s">
        <v>93</v>
      </c>
      <c r="D70" s="43">
        <v>271</v>
      </c>
      <c r="E70" s="101"/>
      <c r="F70" s="101"/>
      <c r="G70" s="106">
        <f>G72+G73</f>
        <v>149</v>
      </c>
      <c r="H70" s="21"/>
      <c r="I70" s="22"/>
      <c r="J70" s="50"/>
    </row>
    <row r="71" spans="1:10">
      <c r="A71" s="47"/>
      <c r="B71" s="51" t="s">
        <v>76</v>
      </c>
      <c r="C71" s="47"/>
      <c r="D71" s="43"/>
      <c r="E71" s="101"/>
      <c r="F71" s="101"/>
      <c r="G71" s="98"/>
      <c r="H71" s="21"/>
      <c r="I71" s="22"/>
      <c r="J71" s="50"/>
    </row>
    <row r="72" spans="1:10">
      <c r="A72" s="52"/>
      <c r="B72" s="52" t="s">
        <v>94</v>
      </c>
      <c r="C72" s="53" t="s">
        <v>93</v>
      </c>
      <c r="D72" s="43">
        <v>122</v>
      </c>
      <c r="E72" s="21"/>
      <c r="F72" s="21"/>
      <c r="G72" s="21">
        <v>122</v>
      </c>
      <c r="H72" s="21">
        <v>122</v>
      </c>
      <c r="I72" s="22"/>
      <c r="J72" s="50"/>
    </row>
    <row r="73" spans="1:10">
      <c r="A73" s="29"/>
      <c r="B73" s="30" t="s">
        <v>95</v>
      </c>
      <c r="C73" s="53" t="s">
        <v>93</v>
      </c>
      <c r="D73" s="43">
        <v>27</v>
      </c>
      <c r="E73" s="21"/>
      <c r="F73" s="21"/>
      <c r="G73" s="21">
        <v>27</v>
      </c>
      <c r="H73" s="21">
        <v>27</v>
      </c>
      <c r="I73" s="22"/>
      <c r="J73" s="50"/>
    </row>
    <row r="74" spans="1:10" s="28" customFormat="1">
      <c r="A74" s="47"/>
      <c r="B74" s="47" t="s">
        <v>96</v>
      </c>
      <c r="C74" s="87" t="s">
        <v>97</v>
      </c>
      <c r="D74" s="43">
        <v>47596.63</v>
      </c>
      <c r="E74" s="54"/>
      <c r="F74" s="54"/>
      <c r="G74" s="54">
        <v>138777</v>
      </c>
      <c r="H74" s="54">
        <v>138777</v>
      </c>
      <c r="I74" s="55"/>
      <c r="J74" s="50"/>
    </row>
    <row r="75" spans="1:10">
      <c r="A75" s="87"/>
      <c r="B75" s="51" t="s">
        <v>76</v>
      </c>
      <c r="C75" s="87"/>
      <c r="D75" s="43"/>
      <c r="E75" s="21"/>
      <c r="F75" s="21"/>
      <c r="G75" s="21"/>
      <c r="H75" s="21"/>
      <c r="I75" s="22"/>
      <c r="J75" s="49"/>
    </row>
    <row r="76" spans="1:10">
      <c r="A76" s="29"/>
      <c r="B76" s="52" t="s">
        <v>94</v>
      </c>
      <c r="C76" s="29" t="s">
        <v>97</v>
      </c>
      <c r="D76" s="56">
        <v>51580.38</v>
      </c>
      <c r="E76" s="21"/>
      <c r="F76" s="21"/>
      <c r="G76" s="21">
        <v>54573</v>
      </c>
      <c r="H76" s="21">
        <v>54573</v>
      </c>
      <c r="I76" s="22"/>
      <c r="J76" s="50"/>
    </row>
    <row r="77" spans="1:10">
      <c r="A77" s="29"/>
      <c r="B77" s="30" t="s">
        <v>95</v>
      </c>
      <c r="C77" s="29" t="s">
        <v>97</v>
      </c>
      <c r="D77" s="56"/>
      <c r="E77" s="21"/>
      <c r="F77" s="21"/>
      <c r="G77" s="21">
        <v>84204</v>
      </c>
      <c r="H77" s="21">
        <v>84204</v>
      </c>
      <c r="I77" s="22"/>
      <c r="J77" s="50"/>
    </row>
    <row r="78" spans="1:10" s="57" customFormat="1" ht="33.75" customHeight="1">
      <c r="D78" s="58"/>
      <c r="E78" s="58"/>
      <c r="F78" s="58"/>
      <c r="G78" s="58"/>
      <c r="H78" s="59"/>
      <c r="I78" s="60"/>
      <c r="J78" s="61"/>
    </row>
    <row r="79" spans="1:10" s="14" customFormat="1" ht="20.25">
      <c r="A79" s="62"/>
      <c r="B79" s="63" t="s">
        <v>142</v>
      </c>
      <c r="C79" s="115" t="s">
        <v>148</v>
      </c>
      <c r="D79" s="115"/>
      <c r="E79" s="115"/>
      <c r="F79" s="115"/>
      <c r="G79" s="115"/>
      <c r="H79" s="115"/>
      <c r="I79" s="115"/>
      <c r="J79" s="115"/>
    </row>
    <row r="80" spans="1:10" s="14" customFormat="1" ht="20.25">
      <c r="A80" s="62"/>
      <c r="B80" s="63"/>
      <c r="C80" s="96"/>
      <c r="D80" s="96"/>
      <c r="E80" s="96"/>
      <c r="F80" s="96"/>
      <c r="G80" s="96"/>
      <c r="H80" s="96"/>
      <c r="I80" s="96"/>
      <c r="J80" s="96"/>
    </row>
    <row r="81" spans="1:10" s="14" customFormat="1" ht="20.25">
      <c r="A81" s="62"/>
      <c r="B81" s="63" t="s">
        <v>143</v>
      </c>
      <c r="C81" s="116" t="s">
        <v>149</v>
      </c>
      <c r="D81" s="116"/>
      <c r="E81" s="116"/>
      <c r="F81" s="116"/>
      <c r="G81" s="116"/>
      <c r="H81" s="116"/>
      <c r="I81" s="116"/>
      <c r="J81" s="116"/>
    </row>
    <row r="82" spans="1:10" s="14" customFormat="1" ht="20.25">
      <c r="A82" s="62"/>
      <c r="B82" s="63"/>
      <c r="C82" s="95"/>
      <c r="D82" s="95"/>
      <c r="E82" s="95"/>
      <c r="F82" s="95"/>
      <c r="G82" s="95"/>
      <c r="H82" s="95"/>
      <c r="I82" s="95"/>
      <c r="J82" s="95"/>
    </row>
    <row r="83" spans="1:10" s="14" customFormat="1" ht="20.25">
      <c r="A83" s="62"/>
      <c r="B83" s="63" t="s">
        <v>144</v>
      </c>
      <c r="C83" s="116" t="s">
        <v>150</v>
      </c>
      <c r="D83" s="116"/>
      <c r="E83" s="116"/>
      <c r="F83" s="116"/>
      <c r="G83" s="116"/>
      <c r="H83" s="116"/>
      <c r="I83" s="116"/>
      <c r="J83" s="116"/>
    </row>
    <row r="84" spans="1:10" s="14" customFormat="1" ht="20.25">
      <c r="A84" s="62"/>
      <c r="B84" s="63"/>
      <c r="C84" s="95"/>
      <c r="D84" s="95"/>
      <c r="E84" s="95"/>
      <c r="F84" s="95"/>
      <c r="G84" s="95"/>
      <c r="H84" s="95"/>
      <c r="I84" s="95"/>
      <c r="J84" s="95"/>
    </row>
    <row r="85" spans="1:10" s="14" customFormat="1" ht="20.25">
      <c r="A85" s="62"/>
      <c r="B85" s="63" t="s">
        <v>145</v>
      </c>
      <c r="C85" s="117" t="s">
        <v>151</v>
      </c>
      <c r="D85" s="116"/>
      <c r="E85" s="116"/>
      <c r="F85" s="116"/>
      <c r="G85" s="116"/>
      <c r="H85" s="116"/>
      <c r="I85" s="116"/>
      <c r="J85" s="116"/>
    </row>
    <row r="86" spans="1:10" s="14" customFormat="1" ht="20.25">
      <c r="A86" s="62"/>
      <c r="B86" s="63"/>
      <c r="C86" s="89"/>
      <c r="D86" s="86"/>
      <c r="E86" s="86"/>
      <c r="F86" s="86"/>
      <c r="G86" s="86"/>
      <c r="H86" s="86"/>
      <c r="I86" s="86"/>
      <c r="J86" s="86"/>
    </row>
    <row r="87" spans="1:10" s="14" customFormat="1" ht="20.25">
      <c r="A87" s="62"/>
      <c r="B87" s="63"/>
      <c r="C87" s="94"/>
      <c r="D87" s="95"/>
      <c r="E87" s="95"/>
      <c r="F87" s="95"/>
      <c r="G87" s="95"/>
      <c r="H87" s="95"/>
      <c r="I87" s="95"/>
      <c r="J87" s="95"/>
    </row>
    <row r="88" spans="1:10" s="14" customFormat="1" ht="20.25">
      <c r="A88" s="62"/>
      <c r="B88" s="63"/>
      <c r="C88" s="62"/>
      <c r="D88" s="64"/>
      <c r="E88" s="64"/>
      <c r="F88" s="64"/>
      <c r="G88" s="64"/>
      <c r="H88" s="19"/>
      <c r="I88" s="15"/>
      <c r="J88" s="13"/>
    </row>
    <row r="89" spans="1:10" s="14" customFormat="1" ht="20.25">
      <c r="A89" s="62"/>
      <c r="B89" s="63" t="s">
        <v>169</v>
      </c>
      <c r="C89" s="105" t="s">
        <v>172</v>
      </c>
      <c r="D89" s="14" t="s">
        <v>195</v>
      </c>
      <c r="E89" s="14" t="s">
        <v>196</v>
      </c>
      <c r="G89" s="105"/>
      <c r="H89" s="105"/>
      <c r="I89" s="105"/>
      <c r="J89" s="105"/>
    </row>
    <row r="90" spans="1:10" s="14" customFormat="1" ht="46.5" customHeight="1">
      <c r="A90" s="62"/>
      <c r="B90" s="63"/>
      <c r="C90" s="62"/>
      <c r="D90" s="64"/>
      <c r="E90" s="64"/>
      <c r="F90" s="64"/>
      <c r="G90" s="64"/>
      <c r="H90" s="19"/>
      <c r="I90" s="15"/>
      <c r="J90" s="13"/>
    </row>
    <row r="91" spans="1:10" s="14" customFormat="1" ht="20.25">
      <c r="A91" s="62"/>
      <c r="B91" s="63" t="s">
        <v>170</v>
      </c>
      <c r="C91" s="105" t="s">
        <v>173</v>
      </c>
      <c r="D91" s="105" t="s">
        <v>194</v>
      </c>
      <c r="E91" s="105" t="s">
        <v>185</v>
      </c>
      <c r="F91" s="105"/>
      <c r="G91" s="105"/>
      <c r="H91" s="105"/>
      <c r="I91" s="105"/>
      <c r="J91" s="105"/>
    </row>
    <row r="92" spans="1:10" s="14" customFormat="1" ht="20.25">
      <c r="A92" s="62"/>
      <c r="B92" s="17"/>
      <c r="C92" s="62"/>
      <c r="D92" s="65"/>
      <c r="E92" s="65"/>
      <c r="F92" s="65"/>
      <c r="G92" s="65"/>
      <c r="H92" s="19"/>
      <c r="I92" s="15"/>
      <c r="J92" s="13"/>
    </row>
    <row r="93" spans="1:10" s="14" customFormat="1" ht="40.5">
      <c r="A93" s="62"/>
      <c r="B93" s="63" t="s">
        <v>146</v>
      </c>
      <c r="C93" s="62"/>
      <c r="D93" s="65"/>
      <c r="E93" s="65"/>
      <c r="F93" s="65"/>
      <c r="G93" s="65"/>
      <c r="H93" s="19"/>
      <c r="I93" s="15"/>
      <c r="J93" s="13"/>
    </row>
    <row r="94" spans="1:10" s="14" customFormat="1" ht="20.25">
      <c r="A94" s="62"/>
      <c r="B94" s="63" t="s">
        <v>147</v>
      </c>
      <c r="C94" s="62"/>
      <c r="D94" s="65"/>
      <c r="E94" s="65"/>
      <c r="F94" s="65"/>
      <c r="G94" s="65"/>
      <c r="H94" s="19"/>
      <c r="I94" s="15"/>
      <c r="J94" s="13"/>
    </row>
    <row r="95" spans="1:10" s="69" customFormat="1">
      <c r="A95" s="6"/>
      <c r="B95" s="7"/>
      <c r="C95" s="6"/>
      <c r="D95" s="66"/>
      <c r="E95" s="66"/>
      <c r="F95" s="66"/>
      <c r="G95" s="66"/>
      <c r="H95" s="67"/>
      <c r="I95" s="68"/>
      <c r="J95" s="10"/>
    </row>
    <row r="96" spans="1:10" s="69" customFormat="1">
      <c r="A96" s="6"/>
      <c r="B96" s="7"/>
      <c r="C96" s="6"/>
      <c r="D96" s="66"/>
      <c r="E96" s="66"/>
      <c r="F96" s="66"/>
      <c r="G96" s="66"/>
      <c r="H96" s="67"/>
      <c r="I96" s="68"/>
      <c r="J96" s="70"/>
    </row>
    <row r="97" spans="1:10" s="69" customFormat="1">
      <c r="A97" s="6"/>
      <c r="B97" s="7"/>
      <c r="C97" s="6"/>
      <c r="D97" s="66"/>
      <c r="E97" s="66"/>
      <c r="F97" s="66"/>
      <c r="G97" s="66"/>
      <c r="H97" s="67"/>
      <c r="I97" s="68"/>
      <c r="J97" s="70"/>
    </row>
    <row r="98" spans="1:10" s="69" customFormat="1">
      <c r="A98" s="6"/>
      <c r="B98" s="7"/>
      <c r="C98" s="6"/>
      <c r="D98" s="66"/>
      <c r="E98" s="66"/>
      <c r="F98" s="66"/>
      <c r="G98" s="66"/>
      <c r="H98" s="67"/>
      <c r="I98" s="68"/>
      <c r="J98" s="70"/>
    </row>
    <row r="99" spans="1:10" s="69" customFormat="1">
      <c r="A99" s="6"/>
      <c r="B99" s="7"/>
      <c r="C99" s="6"/>
      <c r="D99" s="66"/>
      <c r="E99" s="66"/>
      <c r="F99" s="66"/>
      <c r="G99" s="66"/>
      <c r="H99" s="67"/>
      <c r="I99" s="68"/>
      <c r="J99" s="70"/>
    </row>
    <row r="100" spans="1:10" s="69" customFormat="1">
      <c r="A100" s="6"/>
      <c r="B100" s="7"/>
      <c r="C100" s="6"/>
      <c r="D100" s="66"/>
      <c r="E100" s="66"/>
      <c r="F100" s="66"/>
      <c r="G100" s="66"/>
      <c r="H100" s="67"/>
      <c r="I100" s="68"/>
      <c r="J100" s="70"/>
    </row>
    <row r="101" spans="1:10" s="69" customFormat="1">
      <c r="A101" s="6"/>
      <c r="B101" s="7"/>
      <c r="C101" s="6"/>
      <c r="D101" s="66"/>
      <c r="E101" s="66"/>
      <c r="F101" s="66"/>
      <c r="G101" s="66"/>
      <c r="H101" s="67"/>
      <c r="I101" s="68"/>
      <c r="J101" s="70"/>
    </row>
    <row r="102" spans="1:10" s="69" customFormat="1">
      <c r="A102" s="6"/>
      <c r="B102" s="7"/>
      <c r="C102" s="6"/>
      <c r="D102" s="66"/>
      <c r="E102" s="66"/>
      <c r="F102" s="66"/>
      <c r="G102" s="66"/>
      <c r="H102" s="67"/>
      <c r="I102" s="68"/>
      <c r="J102" s="70"/>
    </row>
    <row r="103" spans="1:10" s="69" customFormat="1">
      <c r="A103" s="6"/>
      <c r="B103" s="7"/>
      <c r="C103" s="6"/>
      <c r="D103" s="66"/>
      <c r="E103" s="66"/>
      <c r="F103" s="66"/>
      <c r="G103" s="66"/>
      <c r="H103" s="67"/>
      <c r="I103" s="68"/>
      <c r="J103" s="70"/>
    </row>
    <row r="104" spans="1:10" s="69" customFormat="1">
      <c r="A104" s="6"/>
      <c r="B104" s="7"/>
      <c r="C104" s="6"/>
      <c r="D104" s="66"/>
      <c r="E104" s="66"/>
      <c r="F104" s="66"/>
      <c r="G104" s="66"/>
      <c r="H104" s="67"/>
      <c r="I104" s="68"/>
      <c r="J104" s="70"/>
    </row>
    <row r="105" spans="1:10" s="69" customFormat="1">
      <c r="A105" s="6"/>
      <c r="B105" s="7"/>
      <c r="C105" s="6"/>
      <c r="D105" s="66"/>
      <c r="E105" s="66"/>
      <c r="F105" s="66"/>
      <c r="G105" s="66"/>
      <c r="H105" s="67"/>
      <c r="I105" s="68"/>
      <c r="J105" s="70"/>
    </row>
    <row r="106" spans="1:10" s="69" customFormat="1">
      <c r="A106" s="6"/>
      <c r="B106" s="7"/>
      <c r="C106" s="6"/>
      <c r="D106" s="66"/>
      <c r="E106" s="66"/>
      <c r="F106" s="66"/>
      <c r="G106" s="66"/>
      <c r="H106" s="67"/>
      <c r="I106" s="68"/>
      <c r="J106" s="70"/>
    </row>
    <row r="107" spans="1:10" s="69" customFormat="1">
      <c r="A107" s="6"/>
      <c r="B107" s="7"/>
      <c r="C107" s="6"/>
      <c r="D107" s="66"/>
      <c r="E107" s="66"/>
      <c r="F107" s="66"/>
      <c r="G107" s="66"/>
      <c r="H107" s="67"/>
      <c r="I107" s="68"/>
      <c r="J107" s="70"/>
    </row>
    <row r="108" spans="1:10" s="69" customFormat="1">
      <c r="A108" s="6"/>
      <c r="B108" s="7"/>
      <c r="C108" s="6"/>
      <c r="D108" s="66"/>
      <c r="E108" s="66"/>
      <c r="F108" s="66"/>
      <c r="G108" s="66"/>
      <c r="H108" s="67"/>
      <c r="I108" s="68"/>
      <c r="J108" s="70"/>
    </row>
    <row r="109" spans="1:10" s="69" customFormat="1">
      <c r="A109" s="6"/>
      <c r="B109" s="7"/>
      <c r="C109" s="6"/>
      <c r="D109" s="66"/>
      <c r="E109" s="66"/>
      <c r="F109" s="66"/>
      <c r="G109" s="66"/>
      <c r="H109" s="67"/>
      <c r="I109" s="68"/>
      <c r="J109" s="70"/>
    </row>
    <row r="110" spans="1:10" s="69" customFormat="1">
      <c r="A110" s="6"/>
      <c r="B110" s="7"/>
      <c r="C110" s="6"/>
      <c r="D110" s="66"/>
      <c r="E110" s="66"/>
      <c r="F110" s="66"/>
      <c r="G110" s="66"/>
      <c r="H110" s="67"/>
      <c r="I110" s="68"/>
      <c r="J110" s="70"/>
    </row>
    <row r="111" spans="1:10" s="69" customFormat="1">
      <c r="A111" s="6"/>
      <c r="B111" s="7"/>
      <c r="C111" s="6"/>
      <c r="D111" s="66"/>
      <c r="E111" s="66"/>
      <c r="F111" s="66"/>
      <c r="G111" s="66"/>
      <c r="H111" s="67"/>
      <c r="I111" s="68"/>
      <c r="J111" s="70"/>
    </row>
    <row r="112" spans="1:10" s="69" customFormat="1">
      <c r="A112" s="6"/>
      <c r="B112" s="7"/>
      <c r="C112" s="6"/>
      <c r="D112" s="66"/>
      <c r="E112" s="66"/>
      <c r="F112" s="66"/>
      <c r="G112" s="66"/>
      <c r="H112" s="67"/>
      <c r="I112" s="68"/>
      <c r="J112" s="70"/>
    </row>
    <row r="113" spans="1:10" s="69" customFormat="1">
      <c r="A113" s="6"/>
      <c r="B113" s="7"/>
      <c r="C113" s="6"/>
      <c r="D113" s="66"/>
      <c r="E113" s="66"/>
      <c r="F113" s="66"/>
      <c r="G113" s="66"/>
      <c r="H113" s="67"/>
      <c r="I113" s="68"/>
      <c r="J113" s="70"/>
    </row>
    <row r="114" spans="1:10" s="69" customFormat="1">
      <c r="A114" s="6"/>
      <c r="B114" s="7"/>
      <c r="C114" s="6"/>
      <c r="D114" s="66"/>
      <c r="E114" s="66"/>
      <c r="F114" s="66"/>
      <c r="G114" s="66"/>
      <c r="H114" s="67"/>
      <c r="I114" s="68"/>
      <c r="J114" s="70"/>
    </row>
    <row r="115" spans="1:10" s="69" customFormat="1">
      <c r="A115" s="6"/>
      <c r="B115" s="7"/>
      <c r="C115" s="6"/>
      <c r="D115" s="66"/>
      <c r="E115" s="66"/>
      <c r="F115" s="66"/>
      <c r="G115" s="66"/>
      <c r="H115" s="67"/>
      <c r="I115" s="68"/>
      <c r="J115" s="70"/>
    </row>
    <row r="116" spans="1:10" s="69" customFormat="1">
      <c r="A116" s="6"/>
      <c r="B116" s="7"/>
      <c r="C116" s="6"/>
      <c r="D116" s="66"/>
      <c r="E116" s="66"/>
      <c r="F116" s="66"/>
      <c r="G116" s="66"/>
      <c r="H116" s="67"/>
      <c r="I116" s="68"/>
      <c r="J116" s="70"/>
    </row>
    <row r="117" spans="1:10" s="69" customFormat="1">
      <c r="A117" s="6"/>
      <c r="B117" s="7"/>
      <c r="C117" s="6"/>
      <c r="D117" s="66"/>
      <c r="E117" s="66"/>
      <c r="F117" s="66"/>
      <c r="G117" s="66"/>
      <c r="H117" s="67"/>
      <c r="I117" s="68"/>
      <c r="J117" s="70"/>
    </row>
    <row r="118" spans="1:10" s="69" customFormat="1">
      <c r="A118" s="6"/>
      <c r="B118" s="7"/>
      <c r="C118" s="6"/>
      <c r="D118" s="66"/>
      <c r="E118" s="66"/>
      <c r="F118" s="66"/>
      <c r="G118" s="66"/>
      <c r="H118" s="67"/>
      <c r="I118" s="68"/>
      <c r="J118" s="70"/>
    </row>
    <row r="119" spans="1:10" s="69" customFormat="1">
      <c r="A119" s="6"/>
      <c r="B119" s="7"/>
      <c r="C119" s="6"/>
      <c r="D119" s="66"/>
      <c r="E119" s="66"/>
      <c r="F119" s="66"/>
      <c r="G119" s="66"/>
      <c r="H119" s="67"/>
      <c r="I119" s="68"/>
      <c r="J119" s="70"/>
    </row>
    <row r="120" spans="1:10" s="69" customFormat="1">
      <c r="A120" s="6"/>
      <c r="B120" s="7"/>
      <c r="C120" s="6"/>
      <c r="D120" s="66"/>
      <c r="E120" s="66"/>
      <c r="F120" s="66"/>
      <c r="G120" s="66"/>
      <c r="H120" s="67"/>
      <c r="I120" s="68"/>
      <c r="J120" s="70"/>
    </row>
    <row r="121" spans="1:10" s="69" customFormat="1">
      <c r="A121" s="6"/>
      <c r="B121" s="7"/>
      <c r="C121" s="6"/>
      <c r="D121" s="66"/>
      <c r="E121" s="66"/>
      <c r="F121" s="66"/>
      <c r="G121" s="66"/>
      <c r="H121" s="67"/>
      <c r="I121" s="68"/>
      <c r="J121" s="70"/>
    </row>
    <row r="122" spans="1:10" s="69" customFormat="1">
      <c r="A122" s="6"/>
      <c r="B122" s="7"/>
      <c r="C122" s="6"/>
      <c r="D122" s="66"/>
      <c r="E122" s="66"/>
      <c r="F122" s="66"/>
      <c r="G122" s="66"/>
      <c r="H122" s="67"/>
      <c r="I122" s="68"/>
      <c r="J122" s="70"/>
    </row>
    <row r="123" spans="1:10" s="69" customFormat="1">
      <c r="A123" s="6"/>
      <c r="B123" s="7"/>
      <c r="C123" s="6"/>
      <c r="D123" s="66"/>
      <c r="E123" s="66"/>
      <c r="F123" s="66"/>
      <c r="G123" s="66"/>
      <c r="H123" s="67"/>
      <c r="I123" s="68"/>
      <c r="J123" s="70"/>
    </row>
    <row r="124" spans="1:10" s="69" customFormat="1">
      <c r="A124" s="6"/>
      <c r="B124" s="7"/>
      <c r="C124" s="6"/>
      <c r="D124" s="66"/>
      <c r="E124" s="66"/>
      <c r="F124" s="66"/>
      <c r="G124" s="66"/>
      <c r="H124" s="67"/>
      <c r="I124" s="68"/>
      <c r="J124" s="70"/>
    </row>
    <row r="125" spans="1:10" s="69" customFormat="1">
      <c r="A125" s="6"/>
      <c r="B125" s="7"/>
      <c r="C125" s="6"/>
      <c r="D125" s="66"/>
      <c r="E125" s="66"/>
      <c r="F125" s="66"/>
      <c r="G125" s="66"/>
      <c r="H125" s="67"/>
      <c r="I125" s="68"/>
      <c r="J125" s="70"/>
    </row>
    <row r="126" spans="1:10" s="69" customFormat="1">
      <c r="A126" s="6"/>
      <c r="B126" s="7"/>
      <c r="C126" s="6"/>
      <c r="D126" s="66"/>
      <c r="E126" s="66"/>
      <c r="F126" s="66"/>
      <c r="G126" s="66"/>
      <c r="H126" s="67"/>
      <c r="I126" s="68"/>
      <c r="J126" s="70"/>
    </row>
    <row r="127" spans="1:10" s="69" customFormat="1">
      <c r="A127" s="6"/>
      <c r="B127" s="7"/>
      <c r="C127" s="6"/>
      <c r="D127" s="66"/>
      <c r="E127" s="66"/>
      <c r="F127" s="66"/>
      <c r="G127" s="66"/>
      <c r="H127" s="67"/>
      <c r="I127" s="68"/>
      <c r="J127" s="70"/>
    </row>
    <row r="128" spans="1:10" s="69" customFormat="1">
      <c r="A128" s="6"/>
      <c r="B128" s="7"/>
      <c r="C128" s="6"/>
      <c r="D128" s="66"/>
      <c r="E128" s="66"/>
      <c r="F128" s="66"/>
      <c r="G128" s="66"/>
      <c r="H128" s="67"/>
      <c r="I128" s="68"/>
      <c r="J128" s="70"/>
    </row>
    <row r="129" spans="1:10" s="69" customFormat="1">
      <c r="A129" s="6"/>
      <c r="B129" s="7"/>
      <c r="C129" s="6"/>
      <c r="D129" s="66"/>
      <c r="E129" s="66"/>
      <c r="F129" s="66"/>
      <c r="G129" s="66"/>
      <c r="H129" s="67"/>
      <c r="I129" s="68"/>
      <c r="J129" s="70"/>
    </row>
    <row r="130" spans="1:10" s="69" customFormat="1">
      <c r="A130" s="6"/>
      <c r="B130" s="7"/>
      <c r="C130" s="6"/>
      <c r="D130" s="66"/>
      <c r="E130" s="66"/>
      <c r="F130" s="66"/>
      <c r="G130" s="66"/>
      <c r="H130" s="67"/>
      <c r="I130" s="68"/>
      <c r="J130" s="70"/>
    </row>
    <row r="131" spans="1:10" s="69" customFormat="1">
      <c r="A131" s="6"/>
      <c r="B131" s="7"/>
      <c r="C131" s="6"/>
      <c r="D131" s="66"/>
      <c r="E131" s="66"/>
      <c r="F131" s="66"/>
      <c r="G131" s="66"/>
      <c r="H131" s="67"/>
      <c r="I131" s="68"/>
      <c r="J131" s="70"/>
    </row>
    <row r="132" spans="1:10" s="69" customFormat="1">
      <c r="A132" s="6"/>
      <c r="B132" s="7"/>
      <c r="C132" s="6"/>
      <c r="D132" s="66"/>
      <c r="E132" s="66"/>
      <c r="F132" s="66"/>
      <c r="G132" s="66"/>
      <c r="H132" s="67"/>
      <c r="I132" s="68"/>
      <c r="J132" s="70"/>
    </row>
    <row r="133" spans="1:10" s="69" customFormat="1">
      <c r="A133" s="6"/>
      <c r="B133" s="7"/>
      <c r="C133" s="6"/>
      <c r="D133" s="66"/>
      <c r="E133" s="66"/>
      <c r="F133" s="66"/>
      <c r="G133" s="66"/>
      <c r="H133" s="67"/>
      <c r="I133" s="68"/>
      <c r="J133" s="70"/>
    </row>
    <row r="134" spans="1:10" s="69" customFormat="1">
      <c r="A134" s="6"/>
      <c r="B134" s="7"/>
      <c r="C134" s="6"/>
      <c r="D134" s="66"/>
      <c r="E134" s="66"/>
      <c r="F134" s="66"/>
      <c r="G134" s="66"/>
      <c r="H134" s="67"/>
      <c r="I134" s="68"/>
      <c r="J134" s="70"/>
    </row>
    <row r="135" spans="1:10" s="69" customFormat="1">
      <c r="A135" s="6"/>
      <c r="B135" s="7"/>
      <c r="C135" s="6"/>
      <c r="D135" s="66"/>
      <c r="E135" s="66"/>
      <c r="F135" s="66"/>
      <c r="G135" s="66"/>
      <c r="H135" s="67"/>
      <c r="I135" s="68"/>
      <c r="J135" s="70"/>
    </row>
    <row r="136" spans="1:10" s="69" customFormat="1">
      <c r="A136" s="6"/>
      <c r="B136" s="7"/>
      <c r="C136" s="6"/>
      <c r="D136" s="66"/>
      <c r="E136" s="66"/>
      <c r="F136" s="66"/>
      <c r="G136" s="66"/>
      <c r="H136" s="67"/>
      <c r="I136" s="68"/>
      <c r="J136" s="70"/>
    </row>
    <row r="137" spans="1:10" s="69" customFormat="1">
      <c r="A137" s="6"/>
      <c r="B137" s="7"/>
      <c r="C137" s="6"/>
      <c r="D137" s="66"/>
      <c r="E137" s="66"/>
      <c r="F137" s="66"/>
      <c r="G137" s="66"/>
      <c r="H137" s="67"/>
      <c r="I137" s="68"/>
      <c r="J137" s="70"/>
    </row>
    <row r="138" spans="1:10" s="69" customFormat="1">
      <c r="A138" s="6"/>
      <c r="B138" s="7"/>
      <c r="C138" s="6"/>
      <c r="D138" s="66"/>
      <c r="E138" s="66"/>
      <c r="F138" s="66"/>
      <c r="G138" s="66"/>
      <c r="H138" s="67"/>
      <c r="I138" s="68"/>
      <c r="J138" s="70"/>
    </row>
    <row r="139" spans="1:10" s="69" customFormat="1">
      <c r="A139" s="6"/>
      <c r="B139" s="7"/>
      <c r="C139" s="6"/>
      <c r="D139" s="66"/>
      <c r="E139" s="66"/>
      <c r="F139" s="66"/>
      <c r="G139" s="66"/>
      <c r="H139" s="67"/>
      <c r="I139" s="68"/>
      <c r="J139" s="70"/>
    </row>
    <row r="140" spans="1:10" s="69" customFormat="1">
      <c r="A140" s="6"/>
      <c r="B140" s="7"/>
      <c r="C140" s="6"/>
      <c r="D140" s="66"/>
      <c r="E140" s="66"/>
      <c r="F140" s="66"/>
      <c r="G140" s="66"/>
      <c r="H140" s="67"/>
      <c r="I140" s="68"/>
      <c r="J140" s="70"/>
    </row>
    <row r="141" spans="1:10" s="69" customFormat="1">
      <c r="A141" s="6"/>
      <c r="B141" s="7"/>
      <c r="C141" s="6"/>
      <c r="D141" s="66"/>
      <c r="E141" s="66"/>
      <c r="F141" s="66"/>
      <c r="G141" s="66"/>
      <c r="H141" s="67"/>
      <c r="I141" s="68"/>
      <c r="J141" s="70"/>
    </row>
    <row r="142" spans="1:10" s="69" customFormat="1">
      <c r="A142" s="6"/>
      <c r="B142" s="7"/>
      <c r="C142" s="6"/>
      <c r="D142" s="66"/>
      <c r="E142" s="66"/>
      <c r="F142" s="66"/>
      <c r="G142" s="66"/>
      <c r="H142" s="67"/>
      <c r="I142" s="68"/>
      <c r="J142" s="70"/>
    </row>
    <row r="143" spans="1:10" s="69" customFormat="1">
      <c r="A143" s="6"/>
      <c r="B143" s="7"/>
      <c r="C143" s="6"/>
      <c r="D143" s="66"/>
      <c r="E143" s="66"/>
      <c r="F143" s="66"/>
      <c r="G143" s="66"/>
      <c r="H143" s="67"/>
      <c r="I143" s="68"/>
      <c r="J143" s="70"/>
    </row>
    <row r="144" spans="1:10" s="69" customFormat="1">
      <c r="A144" s="6"/>
      <c r="B144" s="7"/>
      <c r="C144" s="6"/>
      <c r="D144" s="66"/>
      <c r="E144" s="66"/>
      <c r="F144" s="66"/>
      <c r="G144" s="66"/>
      <c r="H144" s="67"/>
      <c r="I144" s="68"/>
      <c r="J144" s="70"/>
    </row>
    <row r="145" spans="1:16107" s="69" customFormat="1">
      <c r="A145" s="6"/>
      <c r="B145" s="7"/>
      <c r="C145" s="6"/>
      <c r="D145" s="66"/>
      <c r="E145" s="66"/>
      <c r="F145" s="66"/>
      <c r="G145" s="66"/>
      <c r="H145" s="67"/>
      <c r="I145" s="68"/>
      <c r="J145" s="70"/>
    </row>
    <row r="146" spans="1:16107" s="69" customFormat="1">
      <c r="A146" s="6"/>
      <c r="B146" s="7"/>
      <c r="C146" s="6"/>
      <c r="D146" s="66"/>
      <c r="E146" s="66"/>
      <c r="F146" s="66"/>
      <c r="G146" s="66"/>
      <c r="H146" s="67"/>
      <c r="I146" s="68"/>
      <c r="J146" s="70"/>
    </row>
    <row r="147" spans="1:16107" s="69" customFormat="1">
      <c r="A147" s="6"/>
      <c r="B147" s="7"/>
      <c r="C147" s="6"/>
      <c r="D147" s="66"/>
      <c r="E147" s="66"/>
      <c r="F147" s="66"/>
      <c r="G147" s="66"/>
      <c r="H147" s="67"/>
      <c r="I147" s="68"/>
      <c r="J147" s="70"/>
    </row>
    <row r="148" spans="1:16107" s="69" customFormat="1">
      <c r="A148" s="6"/>
      <c r="B148" s="7"/>
      <c r="C148" s="6"/>
      <c r="D148" s="66"/>
      <c r="E148" s="66"/>
      <c r="F148" s="66"/>
      <c r="G148" s="66"/>
      <c r="H148" s="67"/>
      <c r="I148" s="68"/>
      <c r="J148" s="70"/>
    </row>
    <row r="149" spans="1:16107" s="69" customFormat="1">
      <c r="A149" s="6"/>
      <c r="B149" s="7"/>
      <c r="C149" s="6"/>
      <c r="D149" s="66"/>
      <c r="E149" s="66"/>
      <c r="F149" s="66"/>
      <c r="G149" s="66"/>
      <c r="H149" s="67"/>
      <c r="I149" s="68"/>
      <c r="J149" s="70"/>
    </row>
    <row r="150" spans="1:16107" s="69" customFormat="1">
      <c r="A150" s="6"/>
      <c r="B150" s="7"/>
      <c r="C150" s="6"/>
      <c r="D150" s="66"/>
      <c r="E150" s="66"/>
      <c r="F150" s="66"/>
      <c r="G150" s="66"/>
      <c r="H150" s="67"/>
      <c r="I150" s="68"/>
      <c r="J150" s="70"/>
    </row>
    <row r="151" spans="1:16107" s="69" customFormat="1">
      <c r="A151" s="6"/>
      <c r="B151" s="7"/>
      <c r="C151" s="6"/>
      <c r="D151" s="66"/>
      <c r="E151" s="66"/>
      <c r="F151" s="66"/>
      <c r="G151" s="66"/>
      <c r="H151" s="67"/>
      <c r="I151" s="68"/>
      <c r="J151" s="70"/>
    </row>
    <row r="152" spans="1:16107" s="69" customFormat="1">
      <c r="A152" s="6"/>
      <c r="B152" s="7"/>
      <c r="C152" s="6"/>
      <c r="D152" s="66"/>
      <c r="E152" s="66"/>
      <c r="F152" s="66"/>
      <c r="G152" s="66"/>
      <c r="H152" s="67"/>
      <c r="I152" s="68"/>
      <c r="J152" s="70"/>
    </row>
    <row r="153" spans="1:16107" s="69" customFormat="1">
      <c r="A153" s="6"/>
      <c r="B153" s="7"/>
      <c r="C153" s="6"/>
      <c r="D153" s="66"/>
      <c r="E153" s="66"/>
      <c r="F153" s="66"/>
      <c r="G153" s="66"/>
      <c r="H153" s="67"/>
      <c r="I153" s="68"/>
      <c r="J153" s="70"/>
    </row>
    <row r="154" spans="1:16107" s="69" customFormat="1">
      <c r="A154" s="6"/>
      <c r="B154" s="7"/>
      <c r="C154" s="6"/>
      <c r="D154" s="66"/>
      <c r="E154" s="66"/>
      <c r="F154" s="66"/>
      <c r="G154" s="66"/>
      <c r="H154" s="67"/>
      <c r="I154" s="68"/>
      <c r="J154" s="70"/>
    </row>
    <row r="155" spans="1:16107" s="69" customFormat="1">
      <c r="A155" s="6"/>
      <c r="B155" s="7"/>
      <c r="C155" s="6"/>
      <c r="D155" s="66"/>
      <c r="E155" s="66"/>
      <c r="F155" s="66"/>
      <c r="G155" s="66"/>
      <c r="H155" s="67"/>
      <c r="I155" s="68"/>
      <c r="J155" s="70"/>
    </row>
    <row r="156" spans="1:16107" s="69" customFormat="1">
      <c r="A156" s="6"/>
      <c r="B156" s="7"/>
      <c r="C156" s="6"/>
      <c r="D156" s="66"/>
      <c r="E156" s="66"/>
      <c r="F156" s="66"/>
      <c r="G156" s="66"/>
      <c r="H156" s="67"/>
      <c r="I156" s="68"/>
      <c r="J156" s="70"/>
    </row>
    <row r="157" spans="1:16107" s="69" customFormat="1">
      <c r="A157" s="6"/>
      <c r="B157" s="7"/>
      <c r="C157" s="6"/>
      <c r="D157" s="66"/>
      <c r="E157" s="66"/>
      <c r="F157" s="66"/>
      <c r="G157" s="66"/>
      <c r="H157" s="67"/>
      <c r="I157" s="68"/>
      <c r="J157" s="70"/>
    </row>
    <row r="158" spans="1:16107" s="69" customFormat="1">
      <c r="A158" s="6"/>
      <c r="B158" s="7"/>
      <c r="C158" s="6"/>
      <c r="D158" s="66"/>
      <c r="E158" s="66"/>
      <c r="F158" s="66"/>
      <c r="G158" s="66"/>
      <c r="H158" s="67"/>
      <c r="I158" s="68"/>
      <c r="J158" s="70"/>
    </row>
    <row r="159" spans="1:16107" s="71" customFormat="1">
      <c r="A159" s="6"/>
      <c r="B159" s="7"/>
      <c r="C159" s="7"/>
      <c r="D159" s="91"/>
      <c r="E159" s="91"/>
      <c r="F159" s="91"/>
      <c r="G159" s="91"/>
      <c r="H159" s="8"/>
      <c r="I159" s="9"/>
      <c r="J159" s="7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  <c r="MP159" s="11"/>
      <c r="MQ159" s="11"/>
      <c r="MR159" s="11"/>
      <c r="MS159" s="11"/>
      <c r="MT159" s="11"/>
      <c r="MU159" s="11"/>
      <c r="MV159" s="11"/>
      <c r="MW159" s="11"/>
      <c r="MX159" s="11"/>
      <c r="MY159" s="11"/>
      <c r="MZ159" s="11"/>
      <c r="NA159" s="11"/>
      <c r="NB159" s="11"/>
      <c r="NC159" s="11"/>
      <c r="ND159" s="11"/>
      <c r="NE159" s="11"/>
      <c r="NF159" s="11"/>
      <c r="NG159" s="11"/>
      <c r="NH159" s="11"/>
      <c r="NI159" s="11"/>
      <c r="NJ159" s="11"/>
      <c r="NK159" s="11"/>
      <c r="NL159" s="11"/>
      <c r="NM159" s="11"/>
      <c r="NN159" s="11"/>
      <c r="NO159" s="11"/>
      <c r="NP159" s="11"/>
      <c r="NQ159" s="11"/>
      <c r="NR159" s="11"/>
      <c r="NS159" s="11"/>
      <c r="NT159" s="11"/>
      <c r="NU159" s="11"/>
      <c r="NV159" s="11"/>
      <c r="NW159" s="11"/>
      <c r="NX159" s="11"/>
      <c r="NY159" s="11"/>
      <c r="NZ159" s="11"/>
      <c r="OA159" s="11"/>
      <c r="OB159" s="11"/>
      <c r="OC159" s="11"/>
      <c r="OD159" s="11"/>
      <c r="OE159" s="11"/>
      <c r="OF159" s="11"/>
      <c r="OG159" s="11"/>
      <c r="OH159" s="11"/>
      <c r="OI159" s="11"/>
      <c r="OJ159" s="11"/>
      <c r="OK159" s="11"/>
      <c r="OL159" s="11"/>
      <c r="OM159" s="11"/>
      <c r="ON159" s="11"/>
      <c r="OO159" s="11"/>
      <c r="OP159" s="11"/>
      <c r="OQ159" s="11"/>
      <c r="OR159" s="11"/>
      <c r="OS159" s="11"/>
      <c r="OT159" s="11"/>
      <c r="OU159" s="11"/>
      <c r="OV159" s="11"/>
      <c r="OW159" s="11"/>
      <c r="OX159" s="11"/>
      <c r="OY159" s="11"/>
      <c r="OZ159" s="11"/>
      <c r="PA159" s="11"/>
      <c r="PB159" s="11"/>
      <c r="PC159" s="11"/>
      <c r="PD159" s="11"/>
      <c r="PE159" s="11"/>
      <c r="PF159" s="11"/>
      <c r="PG159" s="11"/>
      <c r="PH159" s="11"/>
      <c r="PI159" s="11"/>
      <c r="PJ159" s="11"/>
      <c r="PK159" s="11"/>
      <c r="PL159" s="11"/>
      <c r="PM159" s="11"/>
      <c r="PN159" s="11"/>
      <c r="PO159" s="11"/>
      <c r="PP159" s="11"/>
      <c r="PQ159" s="11"/>
      <c r="PR159" s="11"/>
      <c r="PS159" s="11"/>
      <c r="PT159" s="11"/>
      <c r="PU159" s="11"/>
      <c r="PV159" s="11"/>
      <c r="PW159" s="11"/>
      <c r="PX159" s="11"/>
      <c r="PY159" s="11"/>
      <c r="PZ159" s="11"/>
      <c r="QA159" s="11"/>
      <c r="QB159" s="11"/>
      <c r="QC159" s="11"/>
      <c r="QD159" s="11"/>
      <c r="QE159" s="11"/>
      <c r="QF159" s="11"/>
      <c r="QG159" s="11"/>
      <c r="QH159" s="11"/>
      <c r="QI159" s="11"/>
      <c r="QJ159" s="11"/>
      <c r="QK159" s="11"/>
      <c r="QL159" s="11"/>
      <c r="QM159" s="11"/>
      <c r="QN159" s="11"/>
      <c r="QO159" s="11"/>
      <c r="QP159" s="11"/>
      <c r="QQ159" s="11"/>
      <c r="QR159" s="11"/>
      <c r="QS159" s="11"/>
      <c r="QT159" s="11"/>
      <c r="QU159" s="11"/>
      <c r="QV159" s="11"/>
      <c r="QW159" s="11"/>
      <c r="QX159" s="11"/>
      <c r="QY159" s="11"/>
      <c r="QZ159" s="11"/>
      <c r="RA159" s="11"/>
      <c r="RB159" s="11"/>
      <c r="RC159" s="11"/>
      <c r="RD159" s="11"/>
      <c r="RE159" s="11"/>
      <c r="RF159" s="11"/>
      <c r="RG159" s="11"/>
      <c r="RH159" s="11"/>
      <c r="RI159" s="11"/>
      <c r="RJ159" s="11"/>
      <c r="RK159" s="11"/>
      <c r="RL159" s="11"/>
      <c r="RM159" s="11"/>
      <c r="RN159" s="11"/>
      <c r="RO159" s="11"/>
      <c r="RP159" s="11"/>
      <c r="RQ159" s="11"/>
      <c r="RR159" s="11"/>
      <c r="RS159" s="11"/>
      <c r="RT159" s="11"/>
      <c r="RU159" s="11"/>
      <c r="RV159" s="11"/>
      <c r="RW159" s="11"/>
      <c r="RX159" s="11"/>
      <c r="RY159" s="11"/>
      <c r="RZ159" s="11"/>
      <c r="SA159" s="11"/>
      <c r="SB159" s="11"/>
      <c r="SC159" s="11"/>
      <c r="SD159" s="11"/>
      <c r="SE159" s="11"/>
      <c r="SF159" s="11"/>
      <c r="SG159" s="11"/>
      <c r="SH159" s="11"/>
      <c r="SI159" s="11"/>
      <c r="SJ159" s="11"/>
      <c r="SK159" s="11"/>
      <c r="SL159" s="11"/>
      <c r="SM159" s="11"/>
      <c r="SN159" s="11"/>
      <c r="SO159" s="11"/>
      <c r="SP159" s="11"/>
      <c r="SQ159" s="11"/>
      <c r="SR159" s="11"/>
      <c r="SS159" s="11"/>
      <c r="ST159" s="11"/>
      <c r="SU159" s="11"/>
      <c r="SV159" s="11"/>
      <c r="SW159" s="11"/>
      <c r="SX159" s="11"/>
      <c r="SY159" s="11"/>
      <c r="SZ159" s="11"/>
      <c r="TA159" s="11"/>
      <c r="TB159" s="11"/>
      <c r="TC159" s="11"/>
      <c r="TD159" s="11"/>
      <c r="TE159" s="11"/>
      <c r="TF159" s="11"/>
      <c r="TG159" s="11"/>
      <c r="TH159" s="11"/>
      <c r="TI159" s="11"/>
      <c r="TJ159" s="11"/>
      <c r="TK159" s="11"/>
      <c r="TL159" s="11"/>
      <c r="TM159" s="11"/>
      <c r="TN159" s="11"/>
      <c r="TO159" s="11"/>
      <c r="TP159" s="11"/>
      <c r="TQ159" s="11"/>
      <c r="TR159" s="11"/>
      <c r="TS159" s="11"/>
      <c r="TT159" s="11"/>
      <c r="TU159" s="11"/>
      <c r="TV159" s="11"/>
      <c r="TW159" s="11"/>
      <c r="TX159" s="11"/>
      <c r="TY159" s="11"/>
      <c r="TZ159" s="11"/>
      <c r="UA159" s="11"/>
      <c r="UB159" s="11"/>
      <c r="UC159" s="11"/>
      <c r="UD159" s="11"/>
      <c r="UE159" s="11"/>
      <c r="UF159" s="11"/>
      <c r="UG159" s="11"/>
      <c r="UH159" s="11"/>
      <c r="UI159" s="11"/>
      <c r="UJ159" s="11"/>
      <c r="UK159" s="11"/>
      <c r="UL159" s="11"/>
      <c r="UM159" s="11"/>
      <c r="UN159" s="11"/>
      <c r="UO159" s="11"/>
      <c r="UP159" s="11"/>
      <c r="UQ159" s="11"/>
      <c r="UR159" s="11"/>
      <c r="US159" s="11"/>
      <c r="UT159" s="11"/>
      <c r="UU159" s="11"/>
      <c r="UV159" s="11"/>
      <c r="UW159" s="11"/>
      <c r="UX159" s="11"/>
      <c r="UY159" s="11"/>
      <c r="UZ159" s="11"/>
      <c r="VA159" s="11"/>
      <c r="VB159" s="11"/>
      <c r="VC159" s="11"/>
      <c r="VD159" s="11"/>
      <c r="VE159" s="11"/>
      <c r="VF159" s="11"/>
      <c r="VG159" s="11"/>
      <c r="VH159" s="11"/>
      <c r="VI159" s="11"/>
      <c r="VJ159" s="11"/>
      <c r="VK159" s="11"/>
      <c r="VL159" s="11"/>
      <c r="VM159" s="11"/>
      <c r="VN159" s="11"/>
      <c r="VO159" s="11"/>
      <c r="VP159" s="11"/>
      <c r="VQ159" s="11"/>
      <c r="VR159" s="11"/>
      <c r="VS159" s="11"/>
      <c r="VT159" s="11"/>
      <c r="VU159" s="11"/>
      <c r="VV159" s="11"/>
      <c r="VW159" s="11"/>
      <c r="VX159" s="11"/>
      <c r="VY159" s="11"/>
      <c r="VZ159" s="11"/>
      <c r="WA159" s="11"/>
      <c r="WB159" s="11"/>
      <c r="WC159" s="11"/>
      <c r="WD159" s="11"/>
      <c r="WE159" s="11"/>
      <c r="WF159" s="11"/>
      <c r="WG159" s="11"/>
      <c r="WH159" s="11"/>
      <c r="WI159" s="11"/>
      <c r="WJ159" s="11"/>
      <c r="WK159" s="11"/>
      <c r="WL159" s="11"/>
      <c r="WM159" s="11"/>
      <c r="WN159" s="11"/>
      <c r="WO159" s="11"/>
      <c r="WP159" s="11"/>
      <c r="WQ159" s="11"/>
      <c r="WR159" s="11"/>
      <c r="WS159" s="11"/>
      <c r="WT159" s="11"/>
      <c r="WU159" s="11"/>
      <c r="WV159" s="11"/>
      <c r="WW159" s="11"/>
      <c r="WX159" s="11"/>
      <c r="WY159" s="11"/>
      <c r="WZ159" s="11"/>
      <c r="XA159" s="11"/>
      <c r="XB159" s="11"/>
      <c r="XC159" s="11"/>
      <c r="XD159" s="11"/>
      <c r="XE159" s="11"/>
      <c r="XF159" s="11"/>
      <c r="XG159" s="11"/>
      <c r="XH159" s="11"/>
      <c r="XI159" s="11"/>
      <c r="XJ159" s="11"/>
      <c r="XK159" s="11"/>
      <c r="XL159" s="11"/>
      <c r="XM159" s="11"/>
      <c r="XN159" s="11"/>
      <c r="XO159" s="11"/>
      <c r="XP159" s="11"/>
      <c r="XQ159" s="11"/>
      <c r="XR159" s="11"/>
      <c r="XS159" s="11"/>
      <c r="XT159" s="11"/>
      <c r="XU159" s="11"/>
      <c r="XV159" s="11"/>
      <c r="XW159" s="11"/>
      <c r="XX159" s="11"/>
      <c r="XY159" s="11"/>
      <c r="XZ159" s="11"/>
      <c r="YA159" s="11"/>
      <c r="YB159" s="11"/>
      <c r="YC159" s="11"/>
      <c r="YD159" s="11"/>
      <c r="YE159" s="11"/>
      <c r="YF159" s="11"/>
      <c r="YG159" s="11"/>
      <c r="YH159" s="11"/>
      <c r="YI159" s="11"/>
      <c r="YJ159" s="11"/>
      <c r="YK159" s="11"/>
      <c r="YL159" s="11"/>
      <c r="YM159" s="11"/>
      <c r="YN159" s="11"/>
      <c r="YO159" s="11"/>
      <c r="YP159" s="11"/>
      <c r="YQ159" s="11"/>
      <c r="YR159" s="11"/>
      <c r="YS159" s="11"/>
      <c r="YT159" s="11"/>
      <c r="YU159" s="11"/>
      <c r="YV159" s="11"/>
      <c r="YW159" s="11"/>
      <c r="YX159" s="11"/>
      <c r="YY159" s="11"/>
      <c r="YZ159" s="11"/>
      <c r="ZA159" s="11"/>
      <c r="ZB159" s="11"/>
      <c r="ZC159" s="11"/>
      <c r="ZD159" s="11"/>
      <c r="ZE159" s="11"/>
      <c r="ZF159" s="11"/>
      <c r="ZG159" s="11"/>
      <c r="ZH159" s="11"/>
      <c r="ZI159" s="11"/>
      <c r="ZJ159" s="11"/>
      <c r="ZK159" s="11"/>
      <c r="ZL159" s="11"/>
      <c r="ZM159" s="11"/>
      <c r="ZN159" s="11"/>
      <c r="ZO159" s="11"/>
      <c r="ZP159" s="11"/>
      <c r="ZQ159" s="11"/>
      <c r="ZR159" s="11"/>
      <c r="ZS159" s="11"/>
      <c r="ZT159" s="11"/>
      <c r="ZU159" s="11"/>
      <c r="ZV159" s="11"/>
      <c r="ZW159" s="11"/>
      <c r="ZX159" s="11"/>
      <c r="ZY159" s="11"/>
      <c r="ZZ159" s="11"/>
      <c r="AAA159" s="11"/>
      <c r="AAB159" s="11"/>
      <c r="AAC159" s="11"/>
      <c r="AAD159" s="11"/>
      <c r="AAE159" s="11"/>
      <c r="AAF159" s="11"/>
      <c r="AAG159" s="11"/>
      <c r="AAH159" s="11"/>
      <c r="AAI159" s="11"/>
      <c r="AAJ159" s="11"/>
      <c r="AAK159" s="11"/>
      <c r="AAL159" s="11"/>
      <c r="AAM159" s="11"/>
      <c r="AAN159" s="11"/>
      <c r="AAO159" s="11"/>
      <c r="AAP159" s="11"/>
      <c r="AAQ159" s="11"/>
      <c r="AAR159" s="11"/>
      <c r="AAS159" s="11"/>
      <c r="AAT159" s="11"/>
      <c r="AAU159" s="11"/>
      <c r="AAV159" s="11"/>
      <c r="AAW159" s="11"/>
      <c r="AAX159" s="11"/>
      <c r="AAY159" s="11"/>
      <c r="AAZ159" s="11"/>
      <c r="ABA159" s="11"/>
      <c r="ABB159" s="11"/>
      <c r="ABC159" s="11"/>
      <c r="ABD159" s="11"/>
      <c r="ABE159" s="11"/>
      <c r="ABF159" s="11"/>
      <c r="ABG159" s="11"/>
      <c r="ABH159" s="11"/>
      <c r="ABI159" s="11"/>
      <c r="ABJ159" s="11"/>
      <c r="ABK159" s="11"/>
      <c r="ABL159" s="11"/>
      <c r="ABM159" s="11"/>
      <c r="ABN159" s="11"/>
      <c r="ABO159" s="11"/>
      <c r="ABP159" s="11"/>
      <c r="ABQ159" s="11"/>
      <c r="ABR159" s="11"/>
      <c r="ABS159" s="11"/>
      <c r="ABT159" s="11"/>
      <c r="ABU159" s="11"/>
      <c r="ABV159" s="11"/>
      <c r="ABW159" s="11"/>
      <c r="ABX159" s="11"/>
      <c r="ABY159" s="11"/>
      <c r="ABZ159" s="11"/>
      <c r="ACA159" s="11"/>
      <c r="ACB159" s="11"/>
      <c r="ACC159" s="11"/>
      <c r="ACD159" s="11"/>
      <c r="ACE159" s="11"/>
      <c r="ACF159" s="11"/>
      <c r="ACG159" s="11"/>
      <c r="ACH159" s="11"/>
      <c r="ACI159" s="11"/>
      <c r="ACJ159" s="11"/>
      <c r="ACK159" s="11"/>
      <c r="ACL159" s="11"/>
      <c r="ACM159" s="11"/>
      <c r="ACN159" s="11"/>
      <c r="ACO159" s="11"/>
      <c r="ACP159" s="11"/>
      <c r="ACQ159" s="11"/>
      <c r="ACR159" s="11"/>
      <c r="ACS159" s="11"/>
      <c r="ACT159" s="11"/>
      <c r="ACU159" s="11"/>
      <c r="ACV159" s="11"/>
      <c r="ACW159" s="11"/>
      <c r="ACX159" s="11"/>
      <c r="ACY159" s="11"/>
      <c r="ACZ159" s="11"/>
      <c r="ADA159" s="11"/>
      <c r="ADB159" s="11"/>
      <c r="ADC159" s="11"/>
      <c r="ADD159" s="11"/>
      <c r="ADE159" s="11"/>
      <c r="ADF159" s="11"/>
      <c r="ADG159" s="11"/>
      <c r="ADH159" s="11"/>
      <c r="ADI159" s="11"/>
      <c r="ADJ159" s="11"/>
      <c r="ADK159" s="11"/>
      <c r="ADL159" s="11"/>
      <c r="ADM159" s="11"/>
      <c r="ADN159" s="11"/>
      <c r="ADO159" s="11"/>
      <c r="ADP159" s="11"/>
      <c r="ADQ159" s="11"/>
      <c r="ADR159" s="11"/>
      <c r="ADS159" s="11"/>
      <c r="ADT159" s="11"/>
      <c r="ADU159" s="11"/>
      <c r="ADV159" s="11"/>
      <c r="ADW159" s="11"/>
      <c r="ADX159" s="11"/>
      <c r="ADY159" s="11"/>
      <c r="ADZ159" s="11"/>
      <c r="AEA159" s="11"/>
      <c r="AEB159" s="11"/>
      <c r="AEC159" s="11"/>
      <c r="AED159" s="11"/>
      <c r="AEE159" s="11"/>
      <c r="AEF159" s="11"/>
      <c r="AEG159" s="11"/>
      <c r="AEH159" s="11"/>
      <c r="AEI159" s="11"/>
      <c r="AEJ159" s="11"/>
      <c r="AEK159" s="11"/>
      <c r="AEL159" s="11"/>
      <c r="AEM159" s="11"/>
      <c r="AEN159" s="11"/>
      <c r="AEO159" s="11"/>
      <c r="AEP159" s="11"/>
      <c r="AEQ159" s="11"/>
      <c r="AER159" s="11"/>
      <c r="AES159" s="11"/>
      <c r="AET159" s="11"/>
      <c r="AEU159" s="11"/>
      <c r="AEV159" s="11"/>
      <c r="AEW159" s="11"/>
      <c r="AEX159" s="11"/>
      <c r="AEY159" s="11"/>
      <c r="AEZ159" s="11"/>
      <c r="AFA159" s="11"/>
      <c r="AFB159" s="11"/>
      <c r="AFC159" s="11"/>
      <c r="AFD159" s="11"/>
      <c r="AFE159" s="11"/>
      <c r="AFF159" s="11"/>
      <c r="AFG159" s="11"/>
      <c r="AFH159" s="11"/>
      <c r="AFI159" s="11"/>
      <c r="AFJ159" s="11"/>
      <c r="AFK159" s="11"/>
      <c r="AFL159" s="11"/>
      <c r="AFM159" s="11"/>
      <c r="AFN159" s="11"/>
      <c r="AFO159" s="11"/>
      <c r="AFP159" s="11"/>
      <c r="AFQ159" s="11"/>
      <c r="AFR159" s="11"/>
      <c r="AFS159" s="11"/>
      <c r="AFT159" s="11"/>
      <c r="AFU159" s="11"/>
      <c r="AFV159" s="11"/>
      <c r="AFW159" s="11"/>
      <c r="AFX159" s="11"/>
      <c r="AFY159" s="11"/>
      <c r="AFZ159" s="11"/>
      <c r="AGA159" s="11"/>
      <c r="AGB159" s="11"/>
      <c r="AGC159" s="11"/>
      <c r="AGD159" s="11"/>
      <c r="AGE159" s="11"/>
      <c r="AGF159" s="11"/>
      <c r="AGG159" s="11"/>
      <c r="AGH159" s="11"/>
      <c r="AGI159" s="11"/>
      <c r="AGJ159" s="11"/>
      <c r="AGK159" s="11"/>
      <c r="AGL159" s="11"/>
      <c r="AGM159" s="11"/>
      <c r="AGN159" s="11"/>
      <c r="AGO159" s="11"/>
      <c r="AGP159" s="11"/>
      <c r="AGQ159" s="11"/>
      <c r="AGR159" s="11"/>
      <c r="AGS159" s="11"/>
      <c r="AGT159" s="11"/>
      <c r="AGU159" s="11"/>
      <c r="AGV159" s="11"/>
      <c r="AGW159" s="11"/>
      <c r="AGX159" s="11"/>
      <c r="AGY159" s="11"/>
      <c r="AGZ159" s="11"/>
      <c r="AHA159" s="11"/>
      <c r="AHB159" s="11"/>
      <c r="AHC159" s="11"/>
      <c r="AHD159" s="11"/>
      <c r="AHE159" s="11"/>
      <c r="AHF159" s="11"/>
      <c r="AHG159" s="11"/>
      <c r="AHH159" s="11"/>
      <c r="AHI159" s="11"/>
      <c r="AHJ159" s="11"/>
      <c r="AHK159" s="11"/>
      <c r="AHL159" s="11"/>
      <c r="AHM159" s="11"/>
      <c r="AHN159" s="11"/>
      <c r="AHO159" s="11"/>
      <c r="AHP159" s="11"/>
      <c r="AHQ159" s="11"/>
      <c r="AHR159" s="11"/>
      <c r="AHS159" s="11"/>
      <c r="AHT159" s="11"/>
      <c r="AHU159" s="11"/>
      <c r="AHV159" s="11"/>
      <c r="AHW159" s="11"/>
      <c r="AHX159" s="11"/>
      <c r="AHY159" s="11"/>
      <c r="AHZ159" s="11"/>
      <c r="AIA159" s="11"/>
      <c r="AIB159" s="11"/>
      <c r="AIC159" s="11"/>
      <c r="AID159" s="11"/>
      <c r="AIE159" s="11"/>
      <c r="AIF159" s="11"/>
      <c r="AIG159" s="11"/>
      <c r="AIH159" s="11"/>
      <c r="AII159" s="11"/>
      <c r="AIJ159" s="11"/>
      <c r="AIK159" s="11"/>
      <c r="AIL159" s="11"/>
      <c r="AIM159" s="11"/>
      <c r="AIN159" s="11"/>
      <c r="AIO159" s="11"/>
      <c r="AIP159" s="11"/>
      <c r="AIQ159" s="11"/>
      <c r="AIR159" s="11"/>
      <c r="AIS159" s="11"/>
      <c r="AIT159" s="11"/>
      <c r="AIU159" s="11"/>
      <c r="AIV159" s="11"/>
      <c r="AIW159" s="11"/>
      <c r="AIX159" s="11"/>
      <c r="AIY159" s="11"/>
      <c r="AIZ159" s="11"/>
      <c r="AJA159" s="11"/>
      <c r="AJB159" s="11"/>
      <c r="AJC159" s="11"/>
      <c r="AJD159" s="11"/>
      <c r="AJE159" s="11"/>
      <c r="AJF159" s="11"/>
      <c r="AJG159" s="11"/>
      <c r="AJH159" s="11"/>
      <c r="AJI159" s="11"/>
      <c r="AJJ159" s="11"/>
      <c r="AJK159" s="11"/>
      <c r="AJL159" s="11"/>
      <c r="AJM159" s="11"/>
      <c r="AJN159" s="11"/>
      <c r="AJO159" s="11"/>
      <c r="AJP159" s="11"/>
      <c r="AJQ159" s="11"/>
      <c r="AJR159" s="11"/>
      <c r="AJS159" s="11"/>
      <c r="AJT159" s="11"/>
      <c r="AJU159" s="11"/>
      <c r="AJV159" s="11"/>
      <c r="AJW159" s="11"/>
      <c r="AJX159" s="11"/>
      <c r="AJY159" s="11"/>
      <c r="AJZ159" s="11"/>
      <c r="AKA159" s="11"/>
      <c r="AKB159" s="11"/>
      <c r="AKC159" s="11"/>
      <c r="AKD159" s="11"/>
      <c r="AKE159" s="11"/>
      <c r="AKF159" s="11"/>
      <c r="AKG159" s="11"/>
      <c r="AKH159" s="11"/>
      <c r="AKI159" s="11"/>
      <c r="AKJ159" s="11"/>
      <c r="AKK159" s="11"/>
      <c r="AKL159" s="11"/>
      <c r="AKM159" s="11"/>
      <c r="AKN159" s="11"/>
      <c r="AKO159" s="11"/>
      <c r="AKP159" s="11"/>
      <c r="AKQ159" s="11"/>
      <c r="AKR159" s="11"/>
      <c r="AKS159" s="11"/>
      <c r="AKT159" s="11"/>
      <c r="AKU159" s="11"/>
      <c r="AKV159" s="11"/>
      <c r="AKW159" s="11"/>
      <c r="AKX159" s="11"/>
      <c r="AKY159" s="11"/>
      <c r="AKZ159" s="11"/>
      <c r="ALA159" s="11"/>
      <c r="ALB159" s="11"/>
      <c r="ALC159" s="11"/>
      <c r="ALD159" s="11"/>
      <c r="ALE159" s="11"/>
      <c r="ALF159" s="11"/>
      <c r="ALG159" s="11"/>
      <c r="ALH159" s="11"/>
      <c r="ALI159" s="11"/>
      <c r="ALJ159" s="11"/>
      <c r="ALK159" s="11"/>
      <c r="ALL159" s="11"/>
      <c r="ALM159" s="11"/>
      <c r="ALN159" s="11"/>
      <c r="ALO159" s="11"/>
      <c r="ALP159" s="11"/>
      <c r="ALQ159" s="11"/>
      <c r="ALR159" s="11"/>
      <c r="ALS159" s="11"/>
      <c r="ALT159" s="11"/>
      <c r="ALU159" s="11"/>
      <c r="ALV159" s="11"/>
      <c r="ALW159" s="11"/>
      <c r="ALX159" s="11"/>
      <c r="ALY159" s="11"/>
      <c r="ALZ159" s="11"/>
      <c r="AMA159" s="11"/>
      <c r="AMB159" s="11"/>
      <c r="AMC159" s="11"/>
      <c r="AMD159" s="11"/>
      <c r="AME159" s="11"/>
      <c r="AMF159" s="11"/>
      <c r="AMG159" s="11"/>
      <c r="AMH159" s="11"/>
      <c r="AMI159" s="11"/>
      <c r="AMJ159" s="11"/>
      <c r="AMK159" s="11"/>
      <c r="AML159" s="11"/>
      <c r="AMM159" s="11"/>
      <c r="AMN159" s="11"/>
      <c r="AMO159" s="11"/>
      <c r="AMP159" s="11"/>
      <c r="AMQ159" s="11"/>
      <c r="AMR159" s="11"/>
      <c r="AMS159" s="11"/>
      <c r="AMT159" s="11"/>
      <c r="AMU159" s="11"/>
      <c r="AMV159" s="11"/>
      <c r="AMW159" s="11"/>
      <c r="AMX159" s="11"/>
      <c r="AMY159" s="11"/>
      <c r="AMZ159" s="11"/>
      <c r="ANA159" s="11"/>
      <c r="ANB159" s="11"/>
      <c r="ANC159" s="11"/>
      <c r="AND159" s="11"/>
      <c r="ANE159" s="11"/>
      <c r="ANF159" s="11"/>
      <c r="ANG159" s="11"/>
      <c r="ANH159" s="11"/>
      <c r="ANI159" s="11"/>
      <c r="ANJ159" s="11"/>
      <c r="ANK159" s="11"/>
      <c r="ANL159" s="11"/>
      <c r="ANM159" s="11"/>
      <c r="ANN159" s="11"/>
      <c r="ANO159" s="11"/>
      <c r="ANP159" s="11"/>
      <c r="ANQ159" s="11"/>
      <c r="ANR159" s="11"/>
      <c r="ANS159" s="11"/>
      <c r="ANT159" s="11"/>
      <c r="ANU159" s="11"/>
      <c r="ANV159" s="11"/>
      <c r="ANW159" s="11"/>
      <c r="ANX159" s="11"/>
      <c r="ANY159" s="11"/>
      <c r="ANZ159" s="11"/>
      <c r="AOA159" s="11"/>
      <c r="AOB159" s="11"/>
      <c r="AOC159" s="11"/>
      <c r="AOD159" s="11"/>
      <c r="AOE159" s="11"/>
      <c r="AOF159" s="11"/>
      <c r="AOG159" s="11"/>
      <c r="AOH159" s="11"/>
      <c r="AOI159" s="11"/>
      <c r="AOJ159" s="11"/>
      <c r="AOK159" s="11"/>
      <c r="AOL159" s="11"/>
      <c r="AOM159" s="11"/>
      <c r="AON159" s="11"/>
      <c r="AOO159" s="11"/>
      <c r="AOP159" s="11"/>
      <c r="AOQ159" s="11"/>
      <c r="AOR159" s="11"/>
      <c r="AOS159" s="11"/>
      <c r="AOT159" s="11"/>
      <c r="AOU159" s="11"/>
      <c r="AOV159" s="11"/>
      <c r="AOW159" s="11"/>
      <c r="AOX159" s="11"/>
      <c r="AOY159" s="11"/>
      <c r="AOZ159" s="11"/>
      <c r="APA159" s="11"/>
      <c r="APB159" s="11"/>
      <c r="APC159" s="11"/>
      <c r="APD159" s="11"/>
      <c r="APE159" s="11"/>
      <c r="APF159" s="11"/>
      <c r="APG159" s="11"/>
      <c r="APH159" s="11"/>
      <c r="API159" s="11"/>
      <c r="APJ159" s="11"/>
      <c r="APK159" s="11"/>
      <c r="APL159" s="11"/>
      <c r="APM159" s="11"/>
      <c r="APN159" s="11"/>
      <c r="APO159" s="11"/>
      <c r="APP159" s="11"/>
      <c r="APQ159" s="11"/>
      <c r="APR159" s="11"/>
      <c r="APS159" s="11"/>
      <c r="APT159" s="11"/>
      <c r="APU159" s="11"/>
      <c r="APV159" s="11"/>
      <c r="APW159" s="11"/>
      <c r="APX159" s="11"/>
      <c r="APY159" s="11"/>
      <c r="APZ159" s="11"/>
      <c r="AQA159" s="11"/>
      <c r="AQB159" s="11"/>
      <c r="AQC159" s="11"/>
      <c r="AQD159" s="11"/>
      <c r="AQE159" s="11"/>
      <c r="AQF159" s="11"/>
      <c r="AQG159" s="11"/>
      <c r="AQH159" s="11"/>
      <c r="AQI159" s="11"/>
      <c r="AQJ159" s="11"/>
      <c r="AQK159" s="11"/>
      <c r="AQL159" s="11"/>
      <c r="AQM159" s="11"/>
      <c r="AQN159" s="11"/>
      <c r="AQO159" s="11"/>
      <c r="AQP159" s="11"/>
      <c r="AQQ159" s="11"/>
      <c r="AQR159" s="11"/>
      <c r="AQS159" s="11"/>
      <c r="AQT159" s="11"/>
      <c r="AQU159" s="11"/>
      <c r="AQV159" s="11"/>
      <c r="AQW159" s="11"/>
      <c r="AQX159" s="11"/>
      <c r="AQY159" s="11"/>
      <c r="AQZ159" s="11"/>
      <c r="ARA159" s="11"/>
      <c r="ARB159" s="11"/>
      <c r="ARC159" s="11"/>
      <c r="ARD159" s="11"/>
      <c r="ARE159" s="11"/>
      <c r="ARF159" s="11"/>
      <c r="ARG159" s="11"/>
      <c r="ARH159" s="11"/>
      <c r="ARI159" s="11"/>
      <c r="ARJ159" s="11"/>
      <c r="ARK159" s="11"/>
      <c r="ARL159" s="11"/>
      <c r="ARM159" s="11"/>
      <c r="ARN159" s="11"/>
      <c r="ARO159" s="11"/>
      <c r="ARP159" s="11"/>
      <c r="ARQ159" s="11"/>
      <c r="ARR159" s="11"/>
      <c r="ARS159" s="11"/>
      <c r="ART159" s="11"/>
      <c r="ARU159" s="11"/>
      <c r="ARV159" s="11"/>
      <c r="ARW159" s="11"/>
      <c r="ARX159" s="11"/>
      <c r="ARY159" s="11"/>
      <c r="ARZ159" s="11"/>
      <c r="ASA159" s="11"/>
      <c r="ASB159" s="11"/>
      <c r="ASC159" s="11"/>
      <c r="ASD159" s="11"/>
      <c r="ASE159" s="11"/>
      <c r="ASF159" s="11"/>
      <c r="ASG159" s="11"/>
      <c r="ASH159" s="11"/>
      <c r="ASI159" s="11"/>
      <c r="ASJ159" s="11"/>
      <c r="ASK159" s="11"/>
      <c r="ASL159" s="11"/>
      <c r="ASM159" s="11"/>
      <c r="ASN159" s="11"/>
      <c r="ASO159" s="11"/>
      <c r="ASP159" s="11"/>
      <c r="ASQ159" s="11"/>
      <c r="ASR159" s="11"/>
      <c r="ASS159" s="11"/>
      <c r="AST159" s="11"/>
      <c r="ASU159" s="11"/>
      <c r="ASV159" s="11"/>
      <c r="ASW159" s="11"/>
      <c r="ASX159" s="11"/>
      <c r="ASY159" s="11"/>
      <c r="ASZ159" s="11"/>
      <c r="ATA159" s="11"/>
      <c r="ATB159" s="11"/>
      <c r="ATC159" s="11"/>
      <c r="ATD159" s="11"/>
      <c r="ATE159" s="11"/>
      <c r="ATF159" s="11"/>
      <c r="ATG159" s="11"/>
      <c r="ATH159" s="11"/>
      <c r="ATI159" s="11"/>
      <c r="ATJ159" s="11"/>
      <c r="ATK159" s="11"/>
      <c r="ATL159" s="11"/>
      <c r="ATM159" s="11"/>
      <c r="ATN159" s="11"/>
      <c r="ATO159" s="11"/>
      <c r="ATP159" s="11"/>
      <c r="ATQ159" s="11"/>
      <c r="ATR159" s="11"/>
      <c r="ATS159" s="11"/>
      <c r="ATT159" s="11"/>
      <c r="ATU159" s="11"/>
      <c r="ATV159" s="11"/>
      <c r="ATW159" s="11"/>
      <c r="ATX159" s="11"/>
      <c r="ATY159" s="11"/>
      <c r="ATZ159" s="11"/>
      <c r="AUA159" s="11"/>
      <c r="AUB159" s="11"/>
      <c r="AUC159" s="11"/>
      <c r="AUD159" s="11"/>
      <c r="AUE159" s="11"/>
      <c r="AUF159" s="11"/>
      <c r="AUG159" s="11"/>
      <c r="AUH159" s="11"/>
      <c r="AUI159" s="11"/>
      <c r="AUJ159" s="11"/>
      <c r="AUK159" s="11"/>
      <c r="AUL159" s="11"/>
      <c r="AUM159" s="11"/>
      <c r="AUN159" s="11"/>
      <c r="AUO159" s="11"/>
      <c r="AUP159" s="11"/>
      <c r="AUQ159" s="11"/>
      <c r="AUR159" s="11"/>
      <c r="AUS159" s="11"/>
      <c r="AUT159" s="11"/>
      <c r="AUU159" s="11"/>
      <c r="AUV159" s="11"/>
      <c r="AUW159" s="11"/>
      <c r="AUX159" s="11"/>
      <c r="AUY159" s="11"/>
      <c r="AUZ159" s="11"/>
      <c r="AVA159" s="11"/>
      <c r="AVB159" s="11"/>
      <c r="AVC159" s="11"/>
      <c r="AVD159" s="11"/>
      <c r="AVE159" s="11"/>
      <c r="AVF159" s="11"/>
      <c r="AVG159" s="11"/>
      <c r="AVH159" s="11"/>
      <c r="AVI159" s="11"/>
      <c r="AVJ159" s="11"/>
      <c r="AVK159" s="11"/>
      <c r="AVL159" s="11"/>
      <c r="AVM159" s="11"/>
      <c r="AVN159" s="11"/>
      <c r="AVO159" s="11"/>
      <c r="AVP159" s="11"/>
      <c r="AVQ159" s="11"/>
      <c r="AVR159" s="11"/>
      <c r="AVS159" s="11"/>
      <c r="AVT159" s="11"/>
      <c r="AVU159" s="11"/>
      <c r="AVV159" s="11"/>
      <c r="AVW159" s="11"/>
      <c r="AVX159" s="11"/>
      <c r="AVY159" s="11"/>
      <c r="AVZ159" s="11"/>
      <c r="AWA159" s="11"/>
      <c r="AWB159" s="11"/>
      <c r="AWC159" s="11"/>
      <c r="AWD159" s="11"/>
      <c r="AWE159" s="11"/>
      <c r="AWF159" s="11"/>
      <c r="AWG159" s="11"/>
      <c r="AWH159" s="11"/>
      <c r="AWI159" s="11"/>
      <c r="AWJ159" s="11"/>
      <c r="AWK159" s="11"/>
      <c r="AWL159" s="11"/>
      <c r="AWM159" s="11"/>
      <c r="AWN159" s="11"/>
      <c r="AWO159" s="11"/>
      <c r="AWP159" s="11"/>
      <c r="AWQ159" s="11"/>
      <c r="AWR159" s="11"/>
      <c r="AWS159" s="11"/>
      <c r="AWT159" s="11"/>
      <c r="AWU159" s="11"/>
      <c r="AWV159" s="11"/>
      <c r="AWW159" s="11"/>
      <c r="AWX159" s="11"/>
      <c r="AWY159" s="11"/>
      <c r="AWZ159" s="11"/>
      <c r="AXA159" s="11"/>
      <c r="AXB159" s="11"/>
      <c r="AXC159" s="11"/>
      <c r="AXD159" s="11"/>
      <c r="AXE159" s="11"/>
      <c r="AXF159" s="11"/>
      <c r="AXG159" s="11"/>
      <c r="AXH159" s="11"/>
      <c r="AXI159" s="11"/>
      <c r="AXJ159" s="11"/>
      <c r="AXK159" s="11"/>
      <c r="AXL159" s="11"/>
      <c r="AXM159" s="11"/>
      <c r="AXN159" s="11"/>
      <c r="AXO159" s="11"/>
      <c r="AXP159" s="11"/>
      <c r="AXQ159" s="11"/>
      <c r="AXR159" s="11"/>
      <c r="AXS159" s="11"/>
      <c r="AXT159" s="11"/>
      <c r="AXU159" s="11"/>
      <c r="AXV159" s="11"/>
      <c r="AXW159" s="11"/>
      <c r="AXX159" s="11"/>
      <c r="AXY159" s="11"/>
      <c r="AXZ159" s="11"/>
      <c r="AYA159" s="11"/>
      <c r="AYB159" s="11"/>
      <c r="AYC159" s="11"/>
      <c r="AYD159" s="11"/>
      <c r="AYE159" s="11"/>
      <c r="AYF159" s="11"/>
      <c r="AYG159" s="11"/>
      <c r="AYH159" s="11"/>
      <c r="AYI159" s="11"/>
      <c r="AYJ159" s="11"/>
      <c r="AYK159" s="11"/>
      <c r="AYL159" s="11"/>
      <c r="AYM159" s="11"/>
      <c r="AYN159" s="11"/>
      <c r="AYO159" s="11"/>
      <c r="AYP159" s="11"/>
      <c r="AYQ159" s="11"/>
      <c r="AYR159" s="11"/>
      <c r="AYS159" s="11"/>
      <c r="AYT159" s="11"/>
      <c r="AYU159" s="11"/>
      <c r="AYV159" s="11"/>
      <c r="AYW159" s="11"/>
      <c r="AYX159" s="11"/>
      <c r="AYY159" s="11"/>
      <c r="AYZ159" s="11"/>
      <c r="AZA159" s="11"/>
      <c r="AZB159" s="11"/>
      <c r="AZC159" s="11"/>
      <c r="AZD159" s="11"/>
      <c r="AZE159" s="11"/>
      <c r="AZF159" s="11"/>
      <c r="AZG159" s="11"/>
      <c r="AZH159" s="11"/>
      <c r="AZI159" s="11"/>
      <c r="AZJ159" s="11"/>
      <c r="AZK159" s="11"/>
      <c r="AZL159" s="11"/>
      <c r="AZM159" s="11"/>
      <c r="AZN159" s="11"/>
      <c r="AZO159" s="11"/>
      <c r="AZP159" s="11"/>
      <c r="AZQ159" s="11"/>
      <c r="AZR159" s="11"/>
      <c r="AZS159" s="11"/>
      <c r="AZT159" s="11"/>
      <c r="AZU159" s="11"/>
      <c r="AZV159" s="11"/>
      <c r="AZW159" s="11"/>
      <c r="AZX159" s="11"/>
      <c r="AZY159" s="11"/>
      <c r="AZZ159" s="11"/>
      <c r="BAA159" s="11"/>
      <c r="BAB159" s="11"/>
      <c r="BAC159" s="11"/>
      <c r="BAD159" s="11"/>
      <c r="BAE159" s="11"/>
      <c r="BAF159" s="11"/>
      <c r="BAG159" s="11"/>
      <c r="BAH159" s="11"/>
      <c r="BAI159" s="11"/>
      <c r="BAJ159" s="11"/>
      <c r="BAK159" s="11"/>
      <c r="BAL159" s="11"/>
      <c r="BAM159" s="11"/>
      <c r="BAN159" s="11"/>
      <c r="BAO159" s="11"/>
      <c r="BAP159" s="11"/>
      <c r="BAQ159" s="11"/>
      <c r="BAR159" s="11"/>
      <c r="BAS159" s="11"/>
      <c r="BAT159" s="11"/>
      <c r="BAU159" s="11"/>
      <c r="BAV159" s="11"/>
      <c r="BAW159" s="11"/>
      <c r="BAX159" s="11"/>
      <c r="BAY159" s="11"/>
      <c r="BAZ159" s="11"/>
      <c r="BBA159" s="11"/>
      <c r="BBB159" s="11"/>
      <c r="BBC159" s="11"/>
      <c r="BBD159" s="11"/>
      <c r="BBE159" s="11"/>
      <c r="BBF159" s="11"/>
      <c r="BBG159" s="11"/>
      <c r="BBH159" s="11"/>
      <c r="BBI159" s="11"/>
      <c r="BBJ159" s="11"/>
      <c r="BBK159" s="11"/>
      <c r="BBL159" s="11"/>
      <c r="BBM159" s="11"/>
      <c r="BBN159" s="11"/>
      <c r="BBO159" s="11"/>
      <c r="BBP159" s="11"/>
      <c r="BBQ159" s="11"/>
      <c r="BBR159" s="11"/>
      <c r="BBS159" s="11"/>
      <c r="BBT159" s="11"/>
      <c r="BBU159" s="11"/>
      <c r="BBV159" s="11"/>
      <c r="BBW159" s="11"/>
      <c r="BBX159" s="11"/>
      <c r="BBY159" s="11"/>
      <c r="BBZ159" s="11"/>
      <c r="BCA159" s="11"/>
      <c r="BCB159" s="11"/>
      <c r="BCC159" s="11"/>
      <c r="BCD159" s="11"/>
      <c r="BCE159" s="11"/>
      <c r="BCF159" s="11"/>
      <c r="BCG159" s="11"/>
      <c r="BCH159" s="11"/>
      <c r="BCI159" s="11"/>
      <c r="BCJ159" s="11"/>
      <c r="BCK159" s="11"/>
      <c r="BCL159" s="11"/>
      <c r="BCM159" s="11"/>
      <c r="BCN159" s="11"/>
      <c r="BCO159" s="11"/>
      <c r="BCP159" s="11"/>
      <c r="BCQ159" s="11"/>
      <c r="BCR159" s="11"/>
      <c r="BCS159" s="11"/>
      <c r="BCT159" s="11"/>
      <c r="BCU159" s="11"/>
      <c r="BCV159" s="11"/>
      <c r="BCW159" s="11"/>
      <c r="BCX159" s="11"/>
      <c r="BCY159" s="11"/>
      <c r="BCZ159" s="11"/>
      <c r="BDA159" s="11"/>
      <c r="BDB159" s="11"/>
      <c r="BDC159" s="11"/>
      <c r="BDD159" s="11"/>
      <c r="BDE159" s="11"/>
      <c r="BDF159" s="11"/>
      <c r="BDG159" s="11"/>
      <c r="BDH159" s="11"/>
      <c r="BDI159" s="11"/>
      <c r="BDJ159" s="11"/>
      <c r="BDK159" s="11"/>
      <c r="BDL159" s="11"/>
      <c r="BDM159" s="11"/>
      <c r="BDN159" s="11"/>
      <c r="BDO159" s="11"/>
      <c r="BDP159" s="11"/>
      <c r="BDQ159" s="11"/>
      <c r="BDR159" s="11"/>
      <c r="BDS159" s="11"/>
      <c r="BDT159" s="11"/>
      <c r="BDU159" s="11"/>
      <c r="BDV159" s="11"/>
      <c r="BDW159" s="11"/>
      <c r="BDX159" s="11"/>
      <c r="BDY159" s="11"/>
      <c r="BDZ159" s="11"/>
      <c r="BEA159" s="11"/>
      <c r="BEB159" s="11"/>
      <c r="BEC159" s="11"/>
      <c r="BED159" s="11"/>
      <c r="BEE159" s="11"/>
      <c r="BEF159" s="11"/>
      <c r="BEG159" s="11"/>
      <c r="BEH159" s="11"/>
      <c r="BEI159" s="11"/>
      <c r="BEJ159" s="11"/>
      <c r="BEK159" s="11"/>
      <c r="BEL159" s="11"/>
      <c r="BEM159" s="11"/>
      <c r="BEN159" s="11"/>
      <c r="BEO159" s="11"/>
      <c r="BEP159" s="11"/>
      <c r="BEQ159" s="11"/>
      <c r="BER159" s="11"/>
      <c r="BES159" s="11"/>
      <c r="BET159" s="11"/>
      <c r="BEU159" s="11"/>
      <c r="BEV159" s="11"/>
      <c r="BEW159" s="11"/>
      <c r="BEX159" s="11"/>
      <c r="BEY159" s="11"/>
      <c r="BEZ159" s="11"/>
      <c r="BFA159" s="11"/>
      <c r="BFB159" s="11"/>
      <c r="BFC159" s="11"/>
      <c r="BFD159" s="11"/>
      <c r="BFE159" s="11"/>
      <c r="BFF159" s="11"/>
      <c r="BFG159" s="11"/>
      <c r="BFH159" s="11"/>
      <c r="BFI159" s="11"/>
      <c r="BFJ159" s="11"/>
      <c r="BFK159" s="11"/>
      <c r="BFL159" s="11"/>
      <c r="BFM159" s="11"/>
      <c r="BFN159" s="11"/>
      <c r="BFO159" s="11"/>
      <c r="BFP159" s="11"/>
      <c r="BFQ159" s="11"/>
      <c r="BFR159" s="11"/>
      <c r="BFS159" s="11"/>
      <c r="BFT159" s="11"/>
      <c r="BFU159" s="11"/>
      <c r="BFV159" s="11"/>
      <c r="BFW159" s="11"/>
      <c r="BFX159" s="11"/>
      <c r="BFY159" s="11"/>
      <c r="BFZ159" s="11"/>
      <c r="BGA159" s="11"/>
      <c r="BGB159" s="11"/>
      <c r="BGC159" s="11"/>
      <c r="BGD159" s="11"/>
      <c r="BGE159" s="11"/>
      <c r="BGF159" s="11"/>
      <c r="BGG159" s="11"/>
      <c r="BGH159" s="11"/>
      <c r="BGI159" s="11"/>
      <c r="BGJ159" s="11"/>
      <c r="BGK159" s="11"/>
      <c r="BGL159" s="11"/>
      <c r="BGM159" s="11"/>
      <c r="BGN159" s="11"/>
      <c r="BGO159" s="11"/>
      <c r="BGP159" s="11"/>
      <c r="BGQ159" s="11"/>
      <c r="BGR159" s="11"/>
      <c r="BGS159" s="11"/>
      <c r="BGT159" s="11"/>
      <c r="BGU159" s="11"/>
      <c r="BGV159" s="11"/>
      <c r="BGW159" s="11"/>
      <c r="BGX159" s="11"/>
      <c r="BGY159" s="11"/>
      <c r="BGZ159" s="11"/>
      <c r="BHA159" s="11"/>
      <c r="BHB159" s="11"/>
      <c r="BHC159" s="11"/>
      <c r="BHD159" s="11"/>
      <c r="BHE159" s="11"/>
      <c r="BHF159" s="11"/>
      <c r="BHG159" s="11"/>
      <c r="BHH159" s="11"/>
      <c r="BHI159" s="11"/>
      <c r="BHJ159" s="11"/>
      <c r="BHK159" s="11"/>
      <c r="BHL159" s="11"/>
      <c r="BHM159" s="11"/>
      <c r="BHN159" s="11"/>
      <c r="BHO159" s="11"/>
      <c r="BHP159" s="11"/>
      <c r="BHQ159" s="11"/>
      <c r="BHR159" s="11"/>
      <c r="BHS159" s="11"/>
      <c r="BHT159" s="11"/>
      <c r="BHU159" s="11"/>
      <c r="BHV159" s="11"/>
      <c r="BHW159" s="11"/>
      <c r="BHX159" s="11"/>
      <c r="BHY159" s="11"/>
      <c r="BHZ159" s="11"/>
      <c r="BIA159" s="11"/>
      <c r="BIB159" s="11"/>
      <c r="BIC159" s="11"/>
      <c r="BID159" s="11"/>
      <c r="BIE159" s="11"/>
      <c r="BIF159" s="11"/>
      <c r="BIG159" s="11"/>
      <c r="BIH159" s="11"/>
      <c r="BII159" s="11"/>
      <c r="BIJ159" s="11"/>
      <c r="BIK159" s="11"/>
      <c r="BIL159" s="11"/>
      <c r="BIM159" s="11"/>
      <c r="BIN159" s="11"/>
      <c r="BIO159" s="11"/>
      <c r="BIP159" s="11"/>
      <c r="BIQ159" s="11"/>
      <c r="BIR159" s="11"/>
      <c r="BIS159" s="11"/>
      <c r="BIT159" s="11"/>
      <c r="BIU159" s="11"/>
      <c r="BIV159" s="11"/>
      <c r="BIW159" s="11"/>
      <c r="BIX159" s="11"/>
      <c r="BIY159" s="11"/>
      <c r="BIZ159" s="11"/>
      <c r="BJA159" s="11"/>
      <c r="BJB159" s="11"/>
      <c r="BJC159" s="11"/>
      <c r="BJD159" s="11"/>
      <c r="BJE159" s="11"/>
      <c r="BJF159" s="11"/>
      <c r="BJG159" s="11"/>
      <c r="BJH159" s="11"/>
      <c r="BJI159" s="11"/>
      <c r="BJJ159" s="11"/>
      <c r="BJK159" s="11"/>
      <c r="BJL159" s="11"/>
      <c r="BJM159" s="11"/>
      <c r="BJN159" s="11"/>
      <c r="BJO159" s="11"/>
      <c r="BJP159" s="11"/>
      <c r="BJQ159" s="11"/>
      <c r="BJR159" s="11"/>
      <c r="BJS159" s="11"/>
      <c r="BJT159" s="11"/>
      <c r="BJU159" s="11"/>
      <c r="BJV159" s="11"/>
      <c r="BJW159" s="11"/>
      <c r="BJX159" s="11"/>
      <c r="BJY159" s="11"/>
      <c r="BJZ159" s="11"/>
      <c r="BKA159" s="11"/>
      <c r="BKB159" s="11"/>
      <c r="BKC159" s="11"/>
      <c r="BKD159" s="11"/>
      <c r="BKE159" s="11"/>
      <c r="BKF159" s="11"/>
      <c r="BKG159" s="11"/>
      <c r="BKH159" s="11"/>
      <c r="BKI159" s="11"/>
      <c r="BKJ159" s="11"/>
      <c r="BKK159" s="11"/>
      <c r="BKL159" s="11"/>
      <c r="BKM159" s="11"/>
      <c r="BKN159" s="11"/>
      <c r="BKO159" s="11"/>
      <c r="BKP159" s="11"/>
      <c r="BKQ159" s="11"/>
      <c r="BKR159" s="11"/>
      <c r="BKS159" s="11"/>
      <c r="BKT159" s="11"/>
      <c r="BKU159" s="11"/>
      <c r="BKV159" s="11"/>
      <c r="BKW159" s="11"/>
      <c r="BKX159" s="11"/>
      <c r="BKY159" s="11"/>
      <c r="BKZ159" s="11"/>
      <c r="BLA159" s="11"/>
      <c r="BLB159" s="11"/>
      <c r="BLC159" s="11"/>
      <c r="BLD159" s="11"/>
      <c r="BLE159" s="11"/>
      <c r="BLF159" s="11"/>
      <c r="BLG159" s="11"/>
      <c r="BLH159" s="11"/>
      <c r="BLI159" s="11"/>
      <c r="BLJ159" s="11"/>
      <c r="BLK159" s="11"/>
      <c r="BLL159" s="11"/>
      <c r="BLM159" s="11"/>
      <c r="BLN159" s="11"/>
      <c r="BLO159" s="11"/>
      <c r="BLP159" s="11"/>
      <c r="BLQ159" s="11"/>
      <c r="BLR159" s="11"/>
      <c r="BLS159" s="11"/>
      <c r="BLT159" s="11"/>
      <c r="BLU159" s="11"/>
      <c r="BLV159" s="11"/>
      <c r="BLW159" s="11"/>
      <c r="BLX159" s="11"/>
      <c r="BLY159" s="11"/>
      <c r="BLZ159" s="11"/>
      <c r="BMA159" s="11"/>
      <c r="BMB159" s="11"/>
      <c r="BMC159" s="11"/>
      <c r="BMD159" s="11"/>
      <c r="BME159" s="11"/>
      <c r="BMF159" s="11"/>
      <c r="BMG159" s="11"/>
      <c r="BMH159" s="11"/>
      <c r="BMI159" s="11"/>
      <c r="BMJ159" s="11"/>
      <c r="BMK159" s="11"/>
      <c r="BML159" s="11"/>
      <c r="BMM159" s="11"/>
      <c r="BMN159" s="11"/>
      <c r="BMO159" s="11"/>
      <c r="BMP159" s="11"/>
      <c r="BMQ159" s="11"/>
      <c r="BMR159" s="11"/>
      <c r="BMS159" s="11"/>
      <c r="BMT159" s="11"/>
      <c r="BMU159" s="11"/>
      <c r="BMV159" s="11"/>
      <c r="BMW159" s="11"/>
      <c r="BMX159" s="11"/>
      <c r="BMY159" s="11"/>
      <c r="BMZ159" s="11"/>
      <c r="BNA159" s="11"/>
      <c r="BNB159" s="11"/>
      <c r="BNC159" s="11"/>
      <c r="BND159" s="11"/>
      <c r="BNE159" s="11"/>
      <c r="BNF159" s="11"/>
      <c r="BNG159" s="11"/>
      <c r="BNH159" s="11"/>
      <c r="BNI159" s="11"/>
      <c r="BNJ159" s="11"/>
      <c r="BNK159" s="11"/>
      <c r="BNL159" s="11"/>
      <c r="BNM159" s="11"/>
      <c r="BNN159" s="11"/>
      <c r="BNO159" s="11"/>
      <c r="BNP159" s="11"/>
      <c r="BNQ159" s="11"/>
      <c r="BNR159" s="11"/>
      <c r="BNS159" s="11"/>
      <c r="BNT159" s="11"/>
      <c r="BNU159" s="11"/>
      <c r="BNV159" s="11"/>
      <c r="BNW159" s="11"/>
      <c r="BNX159" s="11"/>
      <c r="BNY159" s="11"/>
      <c r="BNZ159" s="11"/>
      <c r="BOA159" s="11"/>
      <c r="BOB159" s="11"/>
      <c r="BOC159" s="11"/>
      <c r="BOD159" s="11"/>
      <c r="BOE159" s="11"/>
      <c r="BOF159" s="11"/>
      <c r="BOG159" s="11"/>
      <c r="BOH159" s="11"/>
      <c r="BOI159" s="11"/>
      <c r="BOJ159" s="11"/>
      <c r="BOK159" s="11"/>
      <c r="BOL159" s="11"/>
      <c r="BOM159" s="11"/>
      <c r="BON159" s="11"/>
      <c r="BOO159" s="11"/>
      <c r="BOP159" s="11"/>
      <c r="BOQ159" s="11"/>
      <c r="BOR159" s="11"/>
      <c r="BOS159" s="11"/>
      <c r="BOT159" s="11"/>
      <c r="BOU159" s="11"/>
      <c r="BOV159" s="11"/>
      <c r="BOW159" s="11"/>
      <c r="BOX159" s="11"/>
      <c r="BOY159" s="11"/>
      <c r="BOZ159" s="11"/>
      <c r="BPA159" s="11"/>
      <c r="BPB159" s="11"/>
      <c r="BPC159" s="11"/>
      <c r="BPD159" s="11"/>
      <c r="BPE159" s="11"/>
      <c r="BPF159" s="11"/>
      <c r="BPG159" s="11"/>
      <c r="BPH159" s="11"/>
      <c r="BPI159" s="11"/>
      <c r="BPJ159" s="11"/>
      <c r="BPK159" s="11"/>
      <c r="BPL159" s="11"/>
      <c r="BPM159" s="11"/>
      <c r="BPN159" s="11"/>
      <c r="BPO159" s="11"/>
      <c r="BPP159" s="11"/>
      <c r="BPQ159" s="11"/>
      <c r="BPR159" s="11"/>
      <c r="BPS159" s="11"/>
      <c r="BPT159" s="11"/>
      <c r="BPU159" s="11"/>
      <c r="BPV159" s="11"/>
      <c r="BPW159" s="11"/>
      <c r="BPX159" s="11"/>
      <c r="BPY159" s="11"/>
      <c r="BPZ159" s="11"/>
      <c r="BQA159" s="11"/>
      <c r="BQB159" s="11"/>
      <c r="BQC159" s="11"/>
      <c r="BQD159" s="11"/>
      <c r="BQE159" s="11"/>
      <c r="BQF159" s="11"/>
      <c r="BQG159" s="11"/>
      <c r="BQH159" s="11"/>
      <c r="BQI159" s="11"/>
      <c r="BQJ159" s="11"/>
      <c r="BQK159" s="11"/>
      <c r="BQL159" s="11"/>
      <c r="BQM159" s="11"/>
      <c r="BQN159" s="11"/>
      <c r="BQO159" s="11"/>
      <c r="BQP159" s="11"/>
      <c r="BQQ159" s="11"/>
      <c r="BQR159" s="11"/>
      <c r="BQS159" s="11"/>
      <c r="BQT159" s="11"/>
      <c r="BQU159" s="11"/>
      <c r="BQV159" s="11"/>
      <c r="BQW159" s="11"/>
      <c r="BQX159" s="11"/>
      <c r="BQY159" s="11"/>
      <c r="BQZ159" s="11"/>
      <c r="BRA159" s="11"/>
      <c r="BRB159" s="11"/>
      <c r="BRC159" s="11"/>
      <c r="BRD159" s="11"/>
      <c r="BRE159" s="11"/>
      <c r="BRF159" s="11"/>
      <c r="BRG159" s="11"/>
      <c r="BRH159" s="11"/>
      <c r="BRI159" s="11"/>
      <c r="BRJ159" s="11"/>
      <c r="BRK159" s="11"/>
      <c r="BRL159" s="11"/>
      <c r="BRM159" s="11"/>
      <c r="BRN159" s="11"/>
      <c r="BRO159" s="11"/>
      <c r="BRP159" s="11"/>
      <c r="BRQ159" s="11"/>
      <c r="BRR159" s="11"/>
      <c r="BRS159" s="11"/>
      <c r="BRT159" s="11"/>
      <c r="BRU159" s="11"/>
      <c r="BRV159" s="11"/>
      <c r="BRW159" s="11"/>
      <c r="BRX159" s="11"/>
      <c r="BRY159" s="11"/>
      <c r="BRZ159" s="11"/>
      <c r="BSA159" s="11"/>
      <c r="BSB159" s="11"/>
      <c r="BSC159" s="11"/>
      <c r="BSD159" s="11"/>
      <c r="BSE159" s="11"/>
      <c r="BSF159" s="11"/>
      <c r="BSG159" s="11"/>
      <c r="BSH159" s="11"/>
      <c r="BSI159" s="11"/>
      <c r="BSJ159" s="11"/>
      <c r="BSK159" s="11"/>
      <c r="BSL159" s="11"/>
      <c r="BSM159" s="11"/>
      <c r="BSN159" s="11"/>
      <c r="BSO159" s="11"/>
      <c r="BSP159" s="11"/>
      <c r="BSQ159" s="11"/>
      <c r="BSR159" s="11"/>
      <c r="BSS159" s="11"/>
      <c r="BST159" s="11"/>
      <c r="BSU159" s="11"/>
      <c r="BSV159" s="11"/>
      <c r="BSW159" s="11"/>
      <c r="BSX159" s="11"/>
      <c r="BSY159" s="11"/>
      <c r="BSZ159" s="11"/>
      <c r="BTA159" s="11"/>
      <c r="BTB159" s="11"/>
      <c r="BTC159" s="11"/>
      <c r="BTD159" s="11"/>
      <c r="BTE159" s="11"/>
      <c r="BTF159" s="11"/>
      <c r="BTG159" s="11"/>
      <c r="BTH159" s="11"/>
      <c r="BTI159" s="11"/>
      <c r="BTJ159" s="11"/>
      <c r="BTK159" s="11"/>
      <c r="BTL159" s="11"/>
      <c r="BTM159" s="11"/>
      <c r="BTN159" s="11"/>
      <c r="BTO159" s="11"/>
      <c r="BTP159" s="11"/>
      <c r="BTQ159" s="11"/>
      <c r="BTR159" s="11"/>
      <c r="BTS159" s="11"/>
      <c r="BTT159" s="11"/>
      <c r="BTU159" s="11"/>
      <c r="BTV159" s="11"/>
      <c r="BTW159" s="11"/>
      <c r="BTX159" s="11"/>
      <c r="BTY159" s="11"/>
      <c r="BTZ159" s="11"/>
      <c r="BUA159" s="11"/>
      <c r="BUB159" s="11"/>
      <c r="BUC159" s="11"/>
      <c r="BUD159" s="11"/>
      <c r="BUE159" s="11"/>
      <c r="BUF159" s="11"/>
      <c r="BUG159" s="11"/>
      <c r="BUH159" s="11"/>
      <c r="BUI159" s="11"/>
      <c r="BUJ159" s="11"/>
      <c r="BUK159" s="11"/>
      <c r="BUL159" s="11"/>
      <c r="BUM159" s="11"/>
      <c r="BUN159" s="11"/>
      <c r="BUO159" s="11"/>
      <c r="BUP159" s="11"/>
      <c r="BUQ159" s="11"/>
      <c r="BUR159" s="11"/>
      <c r="BUS159" s="11"/>
      <c r="BUT159" s="11"/>
      <c r="BUU159" s="11"/>
      <c r="BUV159" s="11"/>
      <c r="BUW159" s="11"/>
      <c r="BUX159" s="11"/>
      <c r="BUY159" s="11"/>
      <c r="BUZ159" s="11"/>
      <c r="BVA159" s="11"/>
      <c r="BVB159" s="11"/>
      <c r="BVC159" s="11"/>
      <c r="BVD159" s="11"/>
      <c r="BVE159" s="11"/>
      <c r="BVF159" s="11"/>
      <c r="BVG159" s="11"/>
      <c r="BVH159" s="11"/>
      <c r="BVI159" s="11"/>
      <c r="BVJ159" s="11"/>
      <c r="BVK159" s="11"/>
      <c r="BVL159" s="11"/>
      <c r="BVM159" s="11"/>
      <c r="BVN159" s="11"/>
      <c r="BVO159" s="11"/>
      <c r="BVP159" s="11"/>
      <c r="BVQ159" s="11"/>
      <c r="BVR159" s="11"/>
      <c r="BVS159" s="11"/>
      <c r="BVT159" s="11"/>
      <c r="BVU159" s="11"/>
      <c r="BVV159" s="11"/>
      <c r="BVW159" s="11"/>
      <c r="BVX159" s="11"/>
      <c r="BVY159" s="11"/>
      <c r="BVZ159" s="11"/>
      <c r="BWA159" s="11"/>
      <c r="BWB159" s="11"/>
      <c r="BWC159" s="11"/>
      <c r="BWD159" s="11"/>
      <c r="BWE159" s="11"/>
      <c r="BWF159" s="11"/>
      <c r="BWG159" s="11"/>
      <c r="BWH159" s="11"/>
      <c r="BWI159" s="11"/>
      <c r="BWJ159" s="11"/>
      <c r="BWK159" s="11"/>
      <c r="BWL159" s="11"/>
      <c r="BWM159" s="11"/>
      <c r="BWN159" s="11"/>
      <c r="BWO159" s="11"/>
      <c r="BWP159" s="11"/>
      <c r="BWQ159" s="11"/>
      <c r="BWR159" s="11"/>
      <c r="BWS159" s="11"/>
      <c r="BWT159" s="11"/>
      <c r="BWU159" s="11"/>
      <c r="BWV159" s="11"/>
      <c r="BWW159" s="11"/>
      <c r="BWX159" s="11"/>
      <c r="BWY159" s="11"/>
      <c r="BWZ159" s="11"/>
      <c r="BXA159" s="11"/>
      <c r="BXB159" s="11"/>
      <c r="BXC159" s="11"/>
      <c r="BXD159" s="11"/>
      <c r="BXE159" s="11"/>
      <c r="BXF159" s="11"/>
      <c r="BXG159" s="11"/>
      <c r="BXH159" s="11"/>
      <c r="BXI159" s="11"/>
      <c r="BXJ159" s="11"/>
      <c r="BXK159" s="11"/>
      <c r="BXL159" s="11"/>
      <c r="BXM159" s="11"/>
      <c r="BXN159" s="11"/>
      <c r="BXO159" s="11"/>
      <c r="BXP159" s="11"/>
      <c r="BXQ159" s="11"/>
      <c r="BXR159" s="11"/>
      <c r="BXS159" s="11"/>
      <c r="BXT159" s="11"/>
      <c r="BXU159" s="11"/>
      <c r="BXV159" s="11"/>
      <c r="BXW159" s="11"/>
      <c r="BXX159" s="11"/>
      <c r="BXY159" s="11"/>
      <c r="BXZ159" s="11"/>
      <c r="BYA159" s="11"/>
      <c r="BYB159" s="11"/>
      <c r="BYC159" s="11"/>
      <c r="BYD159" s="11"/>
      <c r="BYE159" s="11"/>
      <c r="BYF159" s="11"/>
      <c r="BYG159" s="11"/>
      <c r="BYH159" s="11"/>
      <c r="BYI159" s="11"/>
      <c r="BYJ159" s="11"/>
      <c r="BYK159" s="11"/>
      <c r="BYL159" s="11"/>
      <c r="BYM159" s="11"/>
      <c r="BYN159" s="11"/>
      <c r="BYO159" s="11"/>
      <c r="BYP159" s="11"/>
      <c r="BYQ159" s="11"/>
      <c r="BYR159" s="11"/>
      <c r="BYS159" s="11"/>
      <c r="BYT159" s="11"/>
      <c r="BYU159" s="11"/>
      <c r="BYV159" s="11"/>
      <c r="BYW159" s="11"/>
      <c r="BYX159" s="11"/>
      <c r="BYY159" s="11"/>
      <c r="BYZ159" s="11"/>
      <c r="BZA159" s="11"/>
      <c r="BZB159" s="11"/>
      <c r="BZC159" s="11"/>
      <c r="BZD159" s="11"/>
      <c r="BZE159" s="11"/>
      <c r="BZF159" s="11"/>
      <c r="BZG159" s="11"/>
      <c r="BZH159" s="11"/>
      <c r="BZI159" s="11"/>
      <c r="BZJ159" s="11"/>
      <c r="BZK159" s="11"/>
      <c r="BZL159" s="11"/>
      <c r="BZM159" s="11"/>
      <c r="BZN159" s="11"/>
      <c r="BZO159" s="11"/>
      <c r="BZP159" s="11"/>
      <c r="BZQ159" s="11"/>
      <c r="BZR159" s="11"/>
      <c r="BZS159" s="11"/>
      <c r="BZT159" s="11"/>
      <c r="BZU159" s="11"/>
      <c r="BZV159" s="11"/>
      <c r="BZW159" s="11"/>
      <c r="BZX159" s="11"/>
      <c r="BZY159" s="11"/>
      <c r="BZZ159" s="11"/>
      <c r="CAA159" s="11"/>
      <c r="CAB159" s="11"/>
      <c r="CAC159" s="11"/>
      <c r="CAD159" s="11"/>
      <c r="CAE159" s="11"/>
      <c r="CAF159" s="11"/>
      <c r="CAG159" s="11"/>
      <c r="CAH159" s="11"/>
      <c r="CAI159" s="11"/>
      <c r="CAJ159" s="11"/>
      <c r="CAK159" s="11"/>
      <c r="CAL159" s="11"/>
      <c r="CAM159" s="11"/>
      <c r="CAN159" s="11"/>
      <c r="CAO159" s="11"/>
      <c r="CAP159" s="11"/>
      <c r="CAQ159" s="11"/>
      <c r="CAR159" s="11"/>
      <c r="CAS159" s="11"/>
      <c r="CAT159" s="11"/>
      <c r="CAU159" s="11"/>
      <c r="CAV159" s="11"/>
      <c r="CAW159" s="11"/>
      <c r="CAX159" s="11"/>
      <c r="CAY159" s="11"/>
      <c r="CAZ159" s="11"/>
      <c r="CBA159" s="11"/>
      <c r="CBB159" s="11"/>
      <c r="CBC159" s="11"/>
      <c r="CBD159" s="11"/>
      <c r="CBE159" s="11"/>
      <c r="CBF159" s="11"/>
      <c r="CBG159" s="11"/>
      <c r="CBH159" s="11"/>
      <c r="CBI159" s="11"/>
      <c r="CBJ159" s="11"/>
      <c r="CBK159" s="11"/>
      <c r="CBL159" s="11"/>
      <c r="CBM159" s="11"/>
      <c r="CBN159" s="11"/>
      <c r="CBO159" s="11"/>
      <c r="CBP159" s="11"/>
      <c r="CBQ159" s="11"/>
      <c r="CBR159" s="11"/>
      <c r="CBS159" s="11"/>
      <c r="CBT159" s="11"/>
      <c r="CBU159" s="11"/>
      <c r="CBV159" s="11"/>
      <c r="CBW159" s="11"/>
      <c r="CBX159" s="11"/>
      <c r="CBY159" s="11"/>
      <c r="CBZ159" s="11"/>
      <c r="CCA159" s="11"/>
      <c r="CCB159" s="11"/>
      <c r="CCC159" s="11"/>
      <c r="CCD159" s="11"/>
      <c r="CCE159" s="11"/>
      <c r="CCF159" s="11"/>
      <c r="CCG159" s="11"/>
      <c r="CCH159" s="11"/>
      <c r="CCI159" s="11"/>
      <c r="CCJ159" s="11"/>
      <c r="CCK159" s="11"/>
      <c r="CCL159" s="11"/>
      <c r="CCM159" s="11"/>
      <c r="CCN159" s="11"/>
      <c r="CCO159" s="11"/>
      <c r="CCP159" s="11"/>
      <c r="CCQ159" s="11"/>
      <c r="CCR159" s="11"/>
      <c r="CCS159" s="11"/>
      <c r="CCT159" s="11"/>
      <c r="CCU159" s="11"/>
      <c r="CCV159" s="11"/>
      <c r="CCW159" s="11"/>
      <c r="CCX159" s="11"/>
      <c r="CCY159" s="11"/>
      <c r="CCZ159" s="11"/>
      <c r="CDA159" s="11"/>
      <c r="CDB159" s="11"/>
      <c r="CDC159" s="11"/>
      <c r="CDD159" s="11"/>
      <c r="CDE159" s="11"/>
      <c r="CDF159" s="11"/>
      <c r="CDG159" s="11"/>
      <c r="CDH159" s="11"/>
      <c r="CDI159" s="11"/>
      <c r="CDJ159" s="11"/>
      <c r="CDK159" s="11"/>
      <c r="CDL159" s="11"/>
      <c r="CDM159" s="11"/>
      <c r="CDN159" s="11"/>
      <c r="CDO159" s="11"/>
      <c r="CDP159" s="11"/>
      <c r="CDQ159" s="11"/>
      <c r="CDR159" s="11"/>
      <c r="CDS159" s="11"/>
      <c r="CDT159" s="11"/>
      <c r="CDU159" s="11"/>
      <c r="CDV159" s="11"/>
      <c r="CDW159" s="11"/>
      <c r="CDX159" s="11"/>
      <c r="CDY159" s="11"/>
      <c r="CDZ159" s="11"/>
      <c r="CEA159" s="11"/>
      <c r="CEB159" s="11"/>
      <c r="CEC159" s="11"/>
      <c r="CED159" s="11"/>
      <c r="CEE159" s="11"/>
      <c r="CEF159" s="11"/>
      <c r="CEG159" s="11"/>
      <c r="CEH159" s="11"/>
      <c r="CEI159" s="11"/>
      <c r="CEJ159" s="11"/>
      <c r="CEK159" s="11"/>
      <c r="CEL159" s="11"/>
      <c r="CEM159" s="11"/>
      <c r="CEN159" s="11"/>
      <c r="CEO159" s="11"/>
      <c r="CEP159" s="11"/>
      <c r="CEQ159" s="11"/>
      <c r="CER159" s="11"/>
      <c r="CES159" s="11"/>
      <c r="CET159" s="11"/>
      <c r="CEU159" s="11"/>
      <c r="CEV159" s="11"/>
      <c r="CEW159" s="11"/>
      <c r="CEX159" s="11"/>
      <c r="CEY159" s="11"/>
      <c r="CEZ159" s="11"/>
      <c r="CFA159" s="11"/>
      <c r="CFB159" s="11"/>
      <c r="CFC159" s="11"/>
      <c r="CFD159" s="11"/>
      <c r="CFE159" s="11"/>
      <c r="CFF159" s="11"/>
      <c r="CFG159" s="11"/>
      <c r="CFH159" s="11"/>
      <c r="CFI159" s="11"/>
      <c r="CFJ159" s="11"/>
      <c r="CFK159" s="11"/>
      <c r="CFL159" s="11"/>
      <c r="CFM159" s="11"/>
      <c r="CFN159" s="11"/>
      <c r="CFO159" s="11"/>
      <c r="CFP159" s="11"/>
      <c r="CFQ159" s="11"/>
      <c r="CFR159" s="11"/>
      <c r="CFS159" s="11"/>
      <c r="CFT159" s="11"/>
      <c r="CFU159" s="11"/>
      <c r="CFV159" s="11"/>
      <c r="CFW159" s="11"/>
      <c r="CFX159" s="11"/>
      <c r="CFY159" s="11"/>
      <c r="CFZ159" s="11"/>
      <c r="CGA159" s="11"/>
      <c r="CGB159" s="11"/>
      <c r="CGC159" s="11"/>
      <c r="CGD159" s="11"/>
      <c r="CGE159" s="11"/>
      <c r="CGF159" s="11"/>
      <c r="CGG159" s="11"/>
      <c r="CGH159" s="11"/>
      <c r="CGI159" s="11"/>
      <c r="CGJ159" s="11"/>
      <c r="CGK159" s="11"/>
      <c r="CGL159" s="11"/>
      <c r="CGM159" s="11"/>
      <c r="CGN159" s="11"/>
      <c r="CGO159" s="11"/>
      <c r="CGP159" s="11"/>
      <c r="CGQ159" s="11"/>
      <c r="CGR159" s="11"/>
      <c r="CGS159" s="11"/>
      <c r="CGT159" s="11"/>
      <c r="CGU159" s="11"/>
      <c r="CGV159" s="11"/>
      <c r="CGW159" s="11"/>
      <c r="CGX159" s="11"/>
      <c r="CGY159" s="11"/>
      <c r="CGZ159" s="11"/>
      <c r="CHA159" s="11"/>
      <c r="CHB159" s="11"/>
      <c r="CHC159" s="11"/>
      <c r="CHD159" s="11"/>
      <c r="CHE159" s="11"/>
      <c r="CHF159" s="11"/>
      <c r="CHG159" s="11"/>
      <c r="CHH159" s="11"/>
      <c r="CHI159" s="11"/>
      <c r="CHJ159" s="11"/>
      <c r="CHK159" s="11"/>
      <c r="CHL159" s="11"/>
      <c r="CHM159" s="11"/>
      <c r="CHN159" s="11"/>
      <c r="CHO159" s="11"/>
      <c r="CHP159" s="11"/>
      <c r="CHQ159" s="11"/>
      <c r="CHR159" s="11"/>
      <c r="CHS159" s="11"/>
      <c r="CHT159" s="11"/>
      <c r="CHU159" s="11"/>
      <c r="CHV159" s="11"/>
      <c r="CHW159" s="11"/>
      <c r="CHX159" s="11"/>
      <c r="CHY159" s="11"/>
      <c r="CHZ159" s="11"/>
      <c r="CIA159" s="11"/>
      <c r="CIB159" s="11"/>
      <c r="CIC159" s="11"/>
      <c r="CID159" s="11"/>
      <c r="CIE159" s="11"/>
      <c r="CIF159" s="11"/>
      <c r="CIG159" s="11"/>
      <c r="CIH159" s="11"/>
      <c r="CII159" s="11"/>
      <c r="CIJ159" s="11"/>
      <c r="CIK159" s="11"/>
      <c r="CIL159" s="11"/>
      <c r="CIM159" s="11"/>
      <c r="CIN159" s="11"/>
      <c r="CIO159" s="11"/>
      <c r="CIP159" s="11"/>
      <c r="CIQ159" s="11"/>
      <c r="CIR159" s="11"/>
      <c r="CIS159" s="11"/>
      <c r="CIT159" s="11"/>
      <c r="CIU159" s="11"/>
      <c r="CIV159" s="11"/>
      <c r="CIW159" s="11"/>
      <c r="CIX159" s="11"/>
      <c r="CIY159" s="11"/>
      <c r="CIZ159" s="11"/>
      <c r="CJA159" s="11"/>
      <c r="CJB159" s="11"/>
      <c r="CJC159" s="11"/>
      <c r="CJD159" s="11"/>
      <c r="CJE159" s="11"/>
      <c r="CJF159" s="11"/>
      <c r="CJG159" s="11"/>
      <c r="CJH159" s="11"/>
      <c r="CJI159" s="11"/>
      <c r="CJJ159" s="11"/>
      <c r="CJK159" s="11"/>
      <c r="CJL159" s="11"/>
      <c r="CJM159" s="11"/>
      <c r="CJN159" s="11"/>
      <c r="CJO159" s="11"/>
      <c r="CJP159" s="11"/>
      <c r="CJQ159" s="11"/>
      <c r="CJR159" s="11"/>
      <c r="CJS159" s="11"/>
      <c r="CJT159" s="11"/>
      <c r="CJU159" s="11"/>
      <c r="CJV159" s="11"/>
      <c r="CJW159" s="11"/>
      <c r="CJX159" s="11"/>
      <c r="CJY159" s="11"/>
      <c r="CJZ159" s="11"/>
      <c r="CKA159" s="11"/>
      <c r="CKB159" s="11"/>
      <c r="CKC159" s="11"/>
      <c r="CKD159" s="11"/>
      <c r="CKE159" s="11"/>
      <c r="CKF159" s="11"/>
      <c r="CKG159" s="11"/>
      <c r="CKH159" s="11"/>
      <c r="CKI159" s="11"/>
      <c r="CKJ159" s="11"/>
      <c r="CKK159" s="11"/>
      <c r="CKL159" s="11"/>
      <c r="CKM159" s="11"/>
      <c r="CKN159" s="11"/>
      <c r="CKO159" s="11"/>
      <c r="CKP159" s="11"/>
      <c r="CKQ159" s="11"/>
      <c r="CKR159" s="11"/>
      <c r="CKS159" s="11"/>
      <c r="CKT159" s="11"/>
      <c r="CKU159" s="11"/>
      <c r="CKV159" s="11"/>
      <c r="CKW159" s="11"/>
      <c r="CKX159" s="11"/>
      <c r="CKY159" s="11"/>
      <c r="CKZ159" s="11"/>
      <c r="CLA159" s="11"/>
      <c r="CLB159" s="11"/>
      <c r="CLC159" s="11"/>
      <c r="CLD159" s="11"/>
      <c r="CLE159" s="11"/>
      <c r="CLF159" s="11"/>
      <c r="CLG159" s="11"/>
      <c r="CLH159" s="11"/>
      <c r="CLI159" s="11"/>
      <c r="CLJ159" s="11"/>
      <c r="CLK159" s="11"/>
      <c r="CLL159" s="11"/>
      <c r="CLM159" s="11"/>
      <c r="CLN159" s="11"/>
      <c r="CLO159" s="11"/>
      <c r="CLP159" s="11"/>
      <c r="CLQ159" s="11"/>
      <c r="CLR159" s="11"/>
      <c r="CLS159" s="11"/>
      <c r="CLT159" s="11"/>
      <c r="CLU159" s="11"/>
      <c r="CLV159" s="11"/>
      <c r="CLW159" s="11"/>
      <c r="CLX159" s="11"/>
      <c r="CLY159" s="11"/>
      <c r="CLZ159" s="11"/>
      <c r="CMA159" s="11"/>
      <c r="CMB159" s="11"/>
      <c r="CMC159" s="11"/>
      <c r="CMD159" s="11"/>
      <c r="CME159" s="11"/>
      <c r="CMF159" s="11"/>
      <c r="CMG159" s="11"/>
      <c r="CMH159" s="11"/>
      <c r="CMI159" s="11"/>
      <c r="CMJ159" s="11"/>
      <c r="CMK159" s="11"/>
      <c r="CML159" s="11"/>
      <c r="CMM159" s="11"/>
      <c r="CMN159" s="11"/>
      <c r="CMO159" s="11"/>
      <c r="CMP159" s="11"/>
      <c r="CMQ159" s="11"/>
      <c r="CMR159" s="11"/>
      <c r="CMS159" s="11"/>
      <c r="CMT159" s="11"/>
      <c r="CMU159" s="11"/>
      <c r="CMV159" s="11"/>
      <c r="CMW159" s="11"/>
      <c r="CMX159" s="11"/>
      <c r="CMY159" s="11"/>
      <c r="CMZ159" s="11"/>
      <c r="CNA159" s="11"/>
      <c r="CNB159" s="11"/>
      <c r="CNC159" s="11"/>
      <c r="CND159" s="11"/>
      <c r="CNE159" s="11"/>
      <c r="CNF159" s="11"/>
      <c r="CNG159" s="11"/>
      <c r="CNH159" s="11"/>
      <c r="CNI159" s="11"/>
      <c r="CNJ159" s="11"/>
      <c r="CNK159" s="11"/>
      <c r="CNL159" s="11"/>
      <c r="CNM159" s="11"/>
      <c r="CNN159" s="11"/>
      <c r="CNO159" s="11"/>
      <c r="CNP159" s="11"/>
      <c r="CNQ159" s="11"/>
      <c r="CNR159" s="11"/>
      <c r="CNS159" s="11"/>
      <c r="CNT159" s="11"/>
      <c r="CNU159" s="11"/>
      <c r="CNV159" s="11"/>
      <c r="CNW159" s="11"/>
      <c r="CNX159" s="11"/>
      <c r="CNY159" s="11"/>
      <c r="CNZ159" s="11"/>
      <c r="COA159" s="11"/>
      <c r="COB159" s="11"/>
      <c r="COC159" s="11"/>
      <c r="COD159" s="11"/>
      <c r="COE159" s="11"/>
      <c r="COF159" s="11"/>
      <c r="COG159" s="11"/>
      <c r="COH159" s="11"/>
      <c r="COI159" s="11"/>
      <c r="COJ159" s="11"/>
      <c r="COK159" s="11"/>
      <c r="COL159" s="11"/>
      <c r="COM159" s="11"/>
      <c r="CON159" s="11"/>
      <c r="COO159" s="11"/>
      <c r="COP159" s="11"/>
      <c r="COQ159" s="11"/>
      <c r="COR159" s="11"/>
      <c r="COS159" s="11"/>
      <c r="COT159" s="11"/>
      <c r="COU159" s="11"/>
      <c r="COV159" s="11"/>
      <c r="COW159" s="11"/>
      <c r="COX159" s="11"/>
      <c r="COY159" s="11"/>
      <c r="COZ159" s="11"/>
      <c r="CPA159" s="11"/>
      <c r="CPB159" s="11"/>
      <c r="CPC159" s="11"/>
      <c r="CPD159" s="11"/>
      <c r="CPE159" s="11"/>
      <c r="CPF159" s="11"/>
      <c r="CPG159" s="11"/>
      <c r="CPH159" s="11"/>
      <c r="CPI159" s="11"/>
      <c r="CPJ159" s="11"/>
      <c r="CPK159" s="11"/>
      <c r="CPL159" s="11"/>
      <c r="CPM159" s="11"/>
      <c r="CPN159" s="11"/>
      <c r="CPO159" s="11"/>
      <c r="CPP159" s="11"/>
      <c r="CPQ159" s="11"/>
      <c r="CPR159" s="11"/>
      <c r="CPS159" s="11"/>
      <c r="CPT159" s="11"/>
      <c r="CPU159" s="11"/>
      <c r="CPV159" s="11"/>
      <c r="CPW159" s="11"/>
      <c r="CPX159" s="11"/>
      <c r="CPY159" s="11"/>
      <c r="CPZ159" s="11"/>
      <c r="CQA159" s="11"/>
      <c r="CQB159" s="11"/>
      <c r="CQC159" s="11"/>
      <c r="CQD159" s="11"/>
      <c r="CQE159" s="11"/>
      <c r="CQF159" s="11"/>
      <c r="CQG159" s="11"/>
      <c r="CQH159" s="11"/>
      <c r="CQI159" s="11"/>
      <c r="CQJ159" s="11"/>
      <c r="CQK159" s="11"/>
      <c r="CQL159" s="11"/>
      <c r="CQM159" s="11"/>
      <c r="CQN159" s="11"/>
      <c r="CQO159" s="11"/>
      <c r="CQP159" s="11"/>
      <c r="CQQ159" s="11"/>
      <c r="CQR159" s="11"/>
      <c r="CQS159" s="11"/>
      <c r="CQT159" s="11"/>
      <c r="CQU159" s="11"/>
      <c r="CQV159" s="11"/>
      <c r="CQW159" s="11"/>
      <c r="CQX159" s="11"/>
      <c r="CQY159" s="11"/>
      <c r="CQZ159" s="11"/>
      <c r="CRA159" s="11"/>
      <c r="CRB159" s="11"/>
      <c r="CRC159" s="11"/>
      <c r="CRD159" s="11"/>
      <c r="CRE159" s="11"/>
      <c r="CRF159" s="11"/>
      <c r="CRG159" s="11"/>
      <c r="CRH159" s="11"/>
      <c r="CRI159" s="11"/>
      <c r="CRJ159" s="11"/>
      <c r="CRK159" s="11"/>
      <c r="CRL159" s="11"/>
      <c r="CRM159" s="11"/>
      <c r="CRN159" s="11"/>
      <c r="CRO159" s="11"/>
      <c r="CRP159" s="11"/>
      <c r="CRQ159" s="11"/>
      <c r="CRR159" s="11"/>
      <c r="CRS159" s="11"/>
      <c r="CRT159" s="11"/>
      <c r="CRU159" s="11"/>
      <c r="CRV159" s="11"/>
      <c r="CRW159" s="11"/>
      <c r="CRX159" s="11"/>
      <c r="CRY159" s="11"/>
      <c r="CRZ159" s="11"/>
      <c r="CSA159" s="11"/>
      <c r="CSB159" s="11"/>
      <c r="CSC159" s="11"/>
      <c r="CSD159" s="11"/>
      <c r="CSE159" s="11"/>
      <c r="CSF159" s="11"/>
      <c r="CSG159" s="11"/>
      <c r="CSH159" s="11"/>
      <c r="CSI159" s="11"/>
      <c r="CSJ159" s="11"/>
      <c r="CSK159" s="11"/>
      <c r="CSL159" s="11"/>
      <c r="CSM159" s="11"/>
      <c r="CSN159" s="11"/>
      <c r="CSO159" s="11"/>
      <c r="CSP159" s="11"/>
      <c r="CSQ159" s="11"/>
      <c r="CSR159" s="11"/>
      <c r="CSS159" s="11"/>
      <c r="CST159" s="11"/>
      <c r="CSU159" s="11"/>
      <c r="CSV159" s="11"/>
      <c r="CSW159" s="11"/>
      <c r="CSX159" s="11"/>
      <c r="CSY159" s="11"/>
      <c r="CSZ159" s="11"/>
      <c r="CTA159" s="11"/>
      <c r="CTB159" s="11"/>
      <c r="CTC159" s="11"/>
      <c r="CTD159" s="11"/>
      <c r="CTE159" s="11"/>
      <c r="CTF159" s="11"/>
      <c r="CTG159" s="11"/>
      <c r="CTH159" s="11"/>
      <c r="CTI159" s="11"/>
      <c r="CTJ159" s="11"/>
      <c r="CTK159" s="11"/>
      <c r="CTL159" s="11"/>
      <c r="CTM159" s="11"/>
      <c r="CTN159" s="11"/>
      <c r="CTO159" s="11"/>
      <c r="CTP159" s="11"/>
      <c r="CTQ159" s="11"/>
      <c r="CTR159" s="11"/>
      <c r="CTS159" s="11"/>
      <c r="CTT159" s="11"/>
      <c r="CTU159" s="11"/>
      <c r="CTV159" s="11"/>
      <c r="CTW159" s="11"/>
      <c r="CTX159" s="11"/>
      <c r="CTY159" s="11"/>
      <c r="CTZ159" s="11"/>
      <c r="CUA159" s="11"/>
      <c r="CUB159" s="11"/>
      <c r="CUC159" s="11"/>
      <c r="CUD159" s="11"/>
      <c r="CUE159" s="11"/>
      <c r="CUF159" s="11"/>
      <c r="CUG159" s="11"/>
      <c r="CUH159" s="11"/>
      <c r="CUI159" s="11"/>
      <c r="CUJ159" s="11"/>
      <c r="CUK159" s="11"/>
      <c r="CUL159" s="11"/>
      <c r="CUM159" s="11"/>
      <c r="CUN159" s="11"/>
      <c r="CUO159" s="11"/>
      <c r="CUP159" s="11"/>
      <c r="CUQ159" s="11"/>
      <c r="CUR159" s="11"/>
      <c r="CUS159" s="11"/>
      <c r="CUT159" s="11"/>
      <c r="CUU159" s="11"/>
      <c r="CUV159" s="11"/>
      <c r="CUW159" s="11"/>
      <c r="CUX159" s="11"/>
      <c r="CUY159" s="11"/>
      <c r="CUZ159" s="11"/>
      <c r="CVA159" s="11"/>
      <c r="CVB159" s="11"/>
      <c r="CVC159" s="11"/>
      <c r="CVD159" s="11"/>
      <c r="CVE159" s="11"/>
      <c r="CVF159" s="11"/>
      <c r="CVG159" s="11"/>
      <c r="CVH159" s="11"/>
      <c r="CVI159" s="11"/>
      <c r="CVJ159" s="11"/>
      <c r="CVK159" s="11"/>
      <c r="CVL159" s="11"/>
      <c r="CVM159" s="11"/>
      <c r="CVN159" s="11"/>
      <c r="CVO159" s="11"/>
      <c r="CVP159" s="11"/>
      <c r="CVQ159" s="11"/>
      <c r="CVR159" s="11"/>
      <c r="CVS159" s="11"/>
      <c r="CVT159" s="11"/>
      <c r="CVU159" s="11"/>
      <c r="CVV159" s="11"/>
      <c r="CVW159" s="11"/>
      <c r="CVX159" s="11"/>
      <c r="CVY159" s="11"/>
      <c r="CVZ159" s="11"/>
      <c r="CWA159" s="11"/>
      <c r="CWB159" s="11"/>
      <c r="CWC159" s="11"/>
      <c r="CWD159" s="11"/>
      <c r="CWE159" s="11"/>
      <c r="CWF159" s="11"/>
      <c r="CWG159" s="11"/>
      <c r="CWH159" s="11"/>
      <c r="CWI159" s="11"/>
      <c r="CWJ159" s="11"/>
      <c r="CWK159" s="11"/>
      <c r="CWL159" s="11"/>
      <c r="CWM159" s="11"/>
      <c r="CWN159" s="11"/>
      <c r="CWO159" s="11"/>
      <c r="CWP159" s="11"/>
      <c r="CWQ159" s="11"/>
      <c r="CWR159" s="11"/>
      <c r="CWS159" s="11"/>
      <c r="CWT159" s="11"/>
      <c r="CWU159" s="11"/>
      <c r="CWV159" s="11"/>
      <c r="CWW159" s="11"/>
      <c r="CWX159" s="11"/>
      <c r="CWY159" s="11"/>
      <c r="CWZ159" s="11"/>
      <c r="CXA159" s="11"/>
      <c r="CXB159" s="11"/>
      <c r="CXC159" s="11"/>
      <c r="CXD159" s="11"/>
      <c r="CXE159" s="11"/>
      <c r="CXF159" s="11"/>
      <c r="CXG159" s="11"/>
      <c r="CXH159" s="11"/>
      <c r="CXI159" s="11"/>
      <c r="CXJ159" s="11"/>
      <c r="CXK159" s="11"/>
      <c r="CXL159" s="11"/>
      <c r="CXM159" s="11"/>
      <c r="CXN159" s="11"/>
      <c r="CXO159" s="11"/>
      <c r="CXP159" s="11"/>
      <c r="CXQ159" s="11"/>
      <c r="CXR159" s="11"/>
      <c r="CXS159" s="11"/>
      <c r="CXT159" s="11"/>
      <c r="CXU159" s="11"/>
      <c r="CXV159" s="11"/>
      <c r="CXW159" s="11"/>
      <c r="CXX159" s="11"/>
      <c r="CXY159" s="11"/>
      <c r="CXZ159" s="11"/>
      <c r="CYA159" s="11"/>
      <c r="CYB159" s="11"/>
      <c r="CYC159" s="11"/>
      <c r="CYD159" s="11"/>
      <c r="CYE159" s="11"/>
      <c r="CYF159" s="11"/>
      <c r="CYG159" s="11"/>
      <c r="CYH159" s="11"/>
      <c r="CYI159" s="11"/>
      <c r="CYJ159" s="11"/>
      <c r="CYK159" s="11"/>
      <c r="CYL159" s="11"/>
      <c r="CYM159" s="11"/>
      <c r="CYN159" s="11"/>
      <c r="CYO159" s="11"/>
      <c r="CYP159" s="11"/>
      <c r="CYQ159" s="11"/>
      <c r="CYR159" s="11"/>
      <c r="CYS159" s="11"/>
      <c r="CYT159" s="11"/>
      <c r="CYU159" s="11"/>
      <c r="CYV159" s="11"/>
      <c r="CYW159" s="11"/>
      <c r="CYX159" s="11"/>
      <c r="CYY159" s="11"/>
      <c r="CYZ159" s="11"/>
      <c r="CZA159" s="11"/>
      <c r="CZB159" s="11"/>
      <c r="CZC159" s="11"/>
      <c r="CZD159" s="11"/>
      <c r="CZE159" s="11"/>
      <c r="CZF159" s="11"/>
      <c r="CZG159" s="11"/>
      <c r="CZH159" s="11"/>
      <c r="CZI159" s="11"/>
      <c r="CZJ159" s="11"/>
      <c r="CZK159" s="11"/>
      <c r="CZL159" s="11"/>
      <c r="CZM159" s="11"/>
      <c r="CZN159" s="11"/>
      <c r="CZO159" s="11"/>
      <c r="CZP159" s="11"/>
      <c r="CZQ159" s="11"/>
      <c r="CZR159" s="11"/>
      <c r="CZS159" s="11"/>
      <c r="CZT159" s="11"/>
      <c r="CZU159" s="11"/>
      <c r="CZV159" s="11"/>
      <c r="CZW159" s="11"/>
      <c r="CZX159" s="11"/>
      <c r="CZY159" s="11"/>
      <c r="CZZ159" s="11"/>
      <c r="DAA159" s="11"/>
      <c r="DAB159" s="11"/>
      <c r="DAC159" s="11"/>
      <c r="DAD159" s="11"/>
      <c r="DAE159" s="11"/>
      <c r="DAF159" s="11"/>
      <c r="DAG159" s="11"/>
      <c r="DAH159" s="11"/>
      <c r="DAI159" s="11"/>
      <c r="DAJ159" s="11"/>
      <c r="DAK159" s="11"/>
      <c r="DAL159" s="11"/>
      <c r="DAM159" s="11"/>
      <c r="DAN159" s="11"/>
      <c r="DAO159" s="11"/>
      <c r="DAP159" s="11"/>
      <c r="DAQ159" s="11"/>
      <c r="DAR159" s="11"/>
      <c r="DAS159" s="11"/>
      <c r="DAT159" s="11"/>
      <c r="DAU159" s="11"/>
      <c r="DAV159" s="11"/>
      <c r="DAW159" s="11"/>
      <c r="DAX159" s="11"/>
      <c r="DAY159" s="11"/>
      <c r="DAZ159" s="11"/>
      <c r="DBA159" s="11"/>
      <c r="DBB159" s="11"/>
      <c r="DBC159" s="11"/>
      <c r="DBD159" s="11"/>
      <c r="DBE159" s="11"/>
      <c r="DBF159" s="11"/>
      <c r="DBG159" s="11"/>
      <c r="DBH159" s="11"/>
      <c r="DBI159" s="11"/>
      <c r="DBJ159" s="11"/>
      <c r="DBK159" s="11"/>
      <c r="DBL159" s="11"/>
      <c r="DBM159" s="11"/>
      <c r="DBN159" s="11"/>
      <c r="DBO159" s="11"/>
      <c r="DBP159" s="11"/>
      <c r="DBQ159" s="11"/>
      <c r="DBR159" s="11"/>
      <c r="DBS159" s="11"/>
      <c r="DBT159" s="11"/>
      <c r="DBU159" s="11"/>
      <c r="DBV159" s="11"/>
      <c r="DBW159" s="11"/>
      <c r="DBX159" s="11"/>
      <c r="DBY159" s="11"/>
      <c r="DBZ159" s="11"/>
      <c r="DCA159" s="11"/>
      <c r="DCB159" s="11"/>
      <c r="DCC159" s="11"/>
      <c r="DCD159" s="11"/>
      <c r="DCE159" s="11"/>
      <c r="DCF159" s="11"/>
      <c r="DCG159" s="11"/>
      <c r="DCH159" s="11"/>
      <c r="DCI159" s="11"/>
      <c r="DCJ159" s="11"/>
      <c r="DCK159" s="11"/>
      <c r="DCL159" s="11"/>
      <c r="DCM159" s="11"/>
      <c r="DCN159" s="11"/>
      <c r="DCO159" s="11"/>
      <c r="DCP159" s="11"/>
      <c r="DCQ159" s="11"/>
      <c r="DCR159" s="11"/>
      <c r="DCS159" s="11"/>
      <c r="DCT159" s="11"/>
      <c r="DCU159" s="11"/>
      <c r="DCV159" s="11"/>
      <c r="DCW159" s="11"/>
      <c r="DCX159" s="11"/>
      <c r="DCY159" s="11"/>
      <c r="DCZ159" s="11"/>
      <c r="DDA159" s="11"/>
      <c r="DDB159" s="11"/>
      <c r="DDC159" s="11"/>
      <c r="DDD159" s="11"/>
      <c r="DDE159" s="11"/>
      <c r="DDF159" s="11"/>
      <c r="DDG159" s="11"/>
      <c r="DDH159" s="11"/>
      <c r="DDI159" s="11"/>
      <c r="DDJ159" s="11"/>
      <c r="DDK159" s="11"/>
      <c r="DDL159" s="11"/>
      <c r="DDM159" s="11"/>
      <c r="DDN159" s="11"/>
      <c r="DDO159" s="11"/>
      <c r="DDP159" s="11"/>
      <c r="DDQ159" s="11"/>
      <c r="DDR159" s="11"/>
      <c r="DDS159" s="11"/>
      <c r="DDT159" s="11"/>
      <c r="DDU159" s="11"/>
      <c r="DDV159" s="11"/>
      <c r="DDW159" s="11"/>
      <c r="DDX159" s="11"/>
      <c r="DDY159" s="11"/>
      <c r="DDZ159" s="11"/>
      <c r="DEA159" s="11"/>
      <c r="DEB159" s="11"/>
      <c r="DEC159" s="11"/>
      <c r="DED159" s="11"/>
      <c r="DEE159" s="11"/>
      <c r="DEF159" s="11"/>
      <c r="DEG159" s="11"/>
      <c r="DEH159" s="11"/>
      <c r="DEI159" s="11"/>
      <c r="DEJ159" s="11"/>
      <c r="DEK159" s="11"/>
      <c r="DEL159" s="11"/>
      <c r="DEM159" s="11"/>
      <c r="DEN159" s="11"/>
      <c r="DEO159" s="11"/>
      <c r="DEP159" s="11"/>
      <c r="DEQ159" s="11"/>
      <c r="DER159" s="11"/>
      <c r="DES159" s="11"/>
      <c r="DET159" s="11"/>
      <c r="DEU159" s="11"/>
      <c r="DEV159" s="11"/>
      <c r="DEW159" s="11"/>
      <c r="DEX159" s="11"/>
      <c r="DEY159" s="11"/>
      <c r="DEZ159" s="11"/>
      <c r="DFA159" s="11"/>
      <c r="DFB159" s="11"/>
      <c r="DFC159" s="11"/>
      <c r="DFD159" s="11"/>
      <c r="DFE159" s="11"/>
      <c r="DFF159" s="11"/>
      <c r="DFG159" s="11"/>
      <c r="DFH159" s="11"/>
      <c r="DFI159" s="11"/>
      <c r="DFJ159" s="11"/>
      <c r="DFK159" s="11"/>
      <c r="DFL159" s="11"/>
      <c r="DFM159" s="11"/>
      <c r="DFN159" s="11"/>
      <c r="DFO159" s="11"/>
      <c r="DFP159" s="11"/>
      <c r="DFQ159" s="11"/>
      <c r="DFR159" s="11"/>
      <c r="DFS159" s="11"/>
      <c r="DFT159" s="11"/>
      <c r="DFU159" s="11"/>
      <c r="DFV159" s="11"/>
      <c r="DFW159" s="11"/>
      <c r="DFX159" s="11"/>
      <c r="DFY159" s="11"/>
      <c r="DFZ159" s="11"/>
      <c r="DGA159" s="11"/>
      <c r="DGB159" s="11"/>
      <c r="DGC159" s="11"/>
      <c r="DGD159" s="11"/>
      <c r="DGE159" s="11"/>
      <c r="DGF159" s="11"/>
      <c r="DGG159" s="11"/>
      <c r="DGH159" s="11"/>
      <c r="DGI159" s="11"/>
      <c r="DGJ159" s="11"/>
      <c r="DGK159" s="11"/>
      <c r="DGL159" s="11"/>
      <c r="DGM159" s="11"/>
      <c r="DGN159" s="11"/>
      <c r="DGO159" s="11"/>
      <c r="DGP159" s="11"/>
      <c r="DGQ159" s="11"/>
      <c r="DGR159" s="11"/>
      <c r="DGS159" s="11"/>
      <c r="DGT159" s="11"/>
      <c r="DGU159" s="11"/>
      <c r="DGV159" s="11"/>
      <c r="DGW159" s="11"/>
      <c r="DGX159" s="11"/>
      <c r="DGY159" s="11"/>
      <c r="DGZ159" s="11"/>
      <c r="DHA159" s="11"/>
      <c r="DHB159" s="11"/>
      <c r="DHC159" s="11"/>
      <c r="DHD159" s="11"/>
      <c r="DHE159" s="11"/>
      <c r="DHF159" s="11"/>
      <c r="DHG159" s="11"/>
      <c r="DHH159" s="11"/>
      <c r="DHI159" s="11"/>
      <c r="DHJ159" s="11"/>
      <c r="DHK159" s="11"/>
      <c r="DHL159" s="11"/>
      <c r="DHM159" s="11"/>
      <c r="DHN159" s="11"/>
      <c r="DHO159" s="11"/>
      <c r="DHP159" s="11"/>
      <c r="DHQ159" s="11"/>
      <c r="DHR159" s="11"/>
      <c r="DHS159" s="11"/>
      <c r="DHT159" s="11"/>
      <c r="DHU159" s="11"/>
      <c r="DHV159" s="11"/>
      <c r="DHW159" s="11"/>
      <c r="DHX159" s="11"/>
      <c r="DHY159" s="11"/>
      <c r="DHZ159" s="11"/>
      <c r="DIA159" s="11"/>
      <c r="DIB159" s="11"/>
      <c r="DIC159" s="11"/>
      <c r="DID159" s="11"/>
      <c r="DIE159" s="11"/>
      <c r="DIF159" s="11"/>
      <c r="DIG159" s="11"/>
      <c r="DIH159" s="11"/>
      <c r="DII159" s="11"/>
      <c r="DIJ159" s="11"/>
      <c r="DIK159" s="11"/>
      <c r="DIL159" s="11"/>
      <c r="DIM159" s="11"/>
      <c r="DIN159" s="11"/>
      <c r="DIO159" s="11"/>
      <c r="DIP159" s="11"/>
      <c r="DIQ159" s="11"/>
      <c r="DIR159" s="11"/>
      <c r="DIS159" s="11"/>
      <c r="DIT159" s="11"/>
      <c r="DIU159" s="11"/>
      <c r="DIV159" s="11"/>
      <c r="DIW159" s="11"/>
      <c r="DIX159" s="11"/>
      <c r="DIY159" s="11"/>
      <c r="DIZ159" s="11"/>
      <c r="DJA159" s="11"/>
      <c r="DJB159" s="11"/>
      <c r="DJC159" s="11"/>
      <c r="DJD159" s="11"/>
      <c r="DJE159" s="11"/>
      <c r="DJF159" s="11"/>
      <c r="DJG159" s="11"/>
      <c r="DJH159" s="11"/>
      <c r="DJI159" s="11"/>
      <c r="DJJ159" s="11"/>
      <c r="DJK159" s="11"/>
      <c r="DJL159" s="11"/>
      <c r="DJM159" s="11"/>
      <c r="DJN159" s="11"/>
      <c r="DJO159" s="11"/>
      <c r="DJP159" s="11"/>
      <c r="DJQ159" s="11"/>
      <c r="DJR159" s="11"/>
      <c r="DJS159" s="11"/>
      <c r="DJT159" s="11"/>
      <c r="DJU159" s="11"/>
      <c r="DJV159" s="11"/>
      <c r="DJW159" s="11"/>
      <c r="DJX159" s="11"/>
      <c r="DJY159" s="11"/>
      <c r="DJZ159" s="11"/>
      <c r="DKA159" s="11"/>
      <c r="DKB159" s="11"/>
      <c r="DKC159" s="11"/>
      <c r="DKD159" s="11"/>
      <c r="DKE159" s="11"/>
      <c r="DKF159" s="11"/>
      <c r="DKG159" s="11"/>
      <c r="DKH159" s="11"/>
      <c r="DKI159" s="11"/>
      <c r="DKJ159" s="11"/>
      <c r="DKK159" s="11"/>
      <c r="DKL159" s="11"/>
      <c r="DKM159" s="11"/>
      <c r="DKN159" s="11"/>
      <c r="DKO159" s="11"/>
      <c r="DKP159" s="11"/>
      <c r="DKQ159" s="11"/>
      <c r="DKR159" s="11"/>
      <c r="DKS159" s="11"/>
      <c r="DKT159" s="11"/>
      <c r="DKU159" s="11"/>
      <c r="DKV159" s="11"/>
      <c r="DKW159" s="11"/>
      <c r="DKX159" s="11"/>
      <c r="DKY159" s="11"/>
      <c r="DKZ159" s="11"/>
      <c r="DLA159" s="11"/>
      <c r="DLB159" s="11"/>
      <c r="DLC159" s="11"/>
      <c r="DLD159" s="11"/>
      <c r="DLE159" s="11"/>
      <c r="DLF159" s="11"/>
      <c r="DLG159" s="11"/>
      <c r="DLH159" s="11"/>
      <c r="DLI159" s="11"/>
      <c r="DLJ159" s="11"/>
      <c r="DLK159" s="11"/>
      <c r="DLL159" s="11"/>
      <c r="DLM159" s="11"/>
      <c r="DLN159" s="11"/>
      <c r="DLO159" s="11"/>
      <c r="DLP159" s="11"/>
      <c r="DLQ159" s="11"/>
      <c r="DLR159" s="11"/>
      <c r="DLS159" s="11"/>
      <c r="DLT159" s="11"/>
      <c r="DLU159" s="11"/>
      <c r="DLV159" s="11"/>
      <c r="DLW159" s="11"/>
      <c r="DLX159" s="11"/>
      <c r="DLY159" s="11"/>
      <c r="DLZ159" s="11"/>
      <c r="DMA159" s="11"/>
      <c r="DMB159" s="11"/>
      <c r="DMC159" s="11"/>
      <c r="DMD159" s="11"/>
      <c r="DME159" s="11"/>
      <c r="DMF159" s="11"/>
      <c r="DMG159" s="11"/>
      <c r="DMH159" s="11"/>
      <c r="DMI159" s="11"/>
      <c r="DMJ159" s="11"/>
      <c r="DMK159" s="11"/>
      <c r="DML159" s="11"/>
      <c r="DMM159" s="11"/>
      <c r="DMN159" s="11"/>
      <c r="DMO159" s="11"/>
      <c r="DMP159" s="11"/>
      <c r="DMQ159" s="11"/>
      <c r="DMR159" s="11"/>
      <c r="DMS159" s="11"/>
      <c r="DMT159" s="11"/>
      <c r="DMU159" s="11"/>
      <c r="DMV159" s="11"/>
      <c r="DMW159" s="11"/>
      <c r="DMX159" s="11"/>
      <c r="DMY159" s="11"/>
      <c r="DMZ159" s="11"/>
      <c r="DNA159" s="11"/>
      <c r="DNB159" s="11"/>
      <c r="DNC159" s="11"/>
      <c r="DND159" s="11"/>
      <c r="DNE159" s="11"/>
      <c r="DNF159" s="11"/>
      <c r="DNG159" s="11"/>
      <c r="DNH159" s="11"/>
      <c r="DNI159" s="11"/>
      <c r="DNJ159" s="11"/>
      <c r="DNK159" s="11"/>
      <c r="DNL159" s="11"/>
      <c r="DNM159" s="11"/>
      <c r="DNN159" s="11"/>
      <c r="DNO159" s="11"/>
      <c r="DNP159" s="11"/>
      <c r="DNQ159" s="11"/>
      <c r="DNR159" s="11"/>
      <c r="DNS159" s="11"/>
      <c r="DNT159" s="11"/>
      <c r="DNU159" s="11"/>
      <c r="DNV159" s="11"/>
      <c r="DNW159" s="11"/>
      <c r="DNX159" s="11"/>
      <c r="DNY159" s="11"/>
      <c r="DNZ159" s="11"/>
      <c r="DOA159" s="11"/>
      <c r="DOB159" s="11"/>
      <c r="DOC159" s="11"/>
      <c r="DOD159" s="11"/>
      <c r="DOE159" s="11"/>
      <c r="DOF159" s="11"/>
      <c r="DOG159" s="11"/>
      <c r="DOH159" s="11"/>
      <c r="DOI159" s="11"/>
      <c r="DOJ159" s="11"/>
      <c r="DOK159" s="11"/>
      <c r="DOL159" s="11"/>
      <c r="DOM159" s="11"/>
      <c r="DON159" s="11"/>
      <c r="DOO159" s="11"/>
      <c r="DOP159" s="11"/>
      <c r="DOQ159" s="11"/>
      <c r="DOR159" s="11"/>
      <c r="DOS159" s="11"/>
      <c r="DOT159" s="11"/>
      <c r="DOU159" s="11"/>
      <c r="DOV159" s="11"/>
      <c r="DOW159" s="11"/>
      <c r="DOX159" s="11"/>
      <c r="DOY159" s="11"/>
      <c r="DOZ159" s="11"/>
      <c r="DPA159" s="11"/>
      <c r="DPB159" s="11"/>
      <c r="DPC159" s="11"/>
      <c r="DPD159" s="11"/>
      <c r="DPE159" s="11"/>
      <c r="DPF159" s="11"/>
      <c r="DPG159" s="11"/>
      <c r="DPH159" s="11"/>
      <c r="DPI159" s="11"/>
      <c r="DPJ159" s="11"/>
      <c r="DPK159" s="11"/>
      <c r="DPL159" s="11"/>
      <c r="DPM159" s="11"/>
      <c r="DPN159" s="11"/>
      <c r="DPO159" s="11"/>
      <c r="DPP159" s="11"/>
      <c r="DPQ159" s="11"/>
      <c r="DPR159" s="11"/>
      <c r="DPS159" s="11"/>
      <c r="DPT159" s="11"/>
      <c r="DPU159" s="11"/>
      <c r="DPV159" s="11"/>
      <c r="DPW159" s="11"/>
      <c r="DPX159" s="11"/>
      <c r="DPY159" s="11"/>
      <c r="DPZ159" s="11"/>
      <c r="DQA159" s="11"/>
      <c r="DQB159" s="11"/>
      <c r="DQC159" s="11"/>
      <c r="DQD159" s="11"/>
      <c r="DQE159" s="11"/>
      <c r="DQF159" s="11"/>
      <c r="DQG159" s="11"/>
      <c r="DQH159" s="11"/>
      <c r="DQI159" s="11"/>
      <c r="DQJ159" s="11"/>
      <c r="DQK159" s="11"/>
      <c r="DQL159" s="11"/>
      <c r="DQM159" s="11"/>
      <c r="DQN159" s="11"/>
      <c r="DQO159" s="11"/>
      <c r="DQP159" s="11"/>
      <c r="DQQ159" s="11"/>
      <c r="DQR159" s="11"/>
      <c r="DQS159" s="11"/>
      <c r="DQT159" s="11"/>
      <c r="DQU159" s="11"/>
      <c r="DQV159" s="11"/>
      <c r="DQW159" s="11"/>
      <c r="DQX159" s="11"/>
      <c r="DQY159" s="11"/>
      <c r="DQZ159" s="11"/>
      <c r="DRA159" s="11"/>
      <c r="DRB159" s="11"/>
      <c r="DRC159" s="11"/>
      <c r="DRD159" s="11"/>
      <c r="DRE159" s="11"/>
      <c r="DRF159" s="11"/>
      <c r="DRG159" s="11"/>
      <c r="DRH159" s="11"/>
      <c r="DRI159" s="11"/>
      <c r="DRJ159" s="11"/>
      <c r="DRK159" s="11"/>
      <c r="DRL159" s="11"/>
      <c r="DRM159" s="11"/>
      <c r="DRN159" s="11"/>
      <c r="DRO159" s="11"/>
      <c r="DRP159" s="11"/>
      <c r="DRQ159" s="11"/>
      <c r="DRR159" s="11"/>
      <c r="DRS159" s="11"/>
      <c r="DRT159" s="11"/>
      <c r="DRU159" s="11"/>
      <c r="DRV159" s="11"/>
      <c r="DRW159" s="11"/>
      <c r="DRX159" s="11"/>
      <c r="DRY159" s="11"/>
      <c r="DRZ159" s="11"/>
      <c r="DSA159" s="11"/>
      <c r="DSB159" s="11"/>
      <c r="DSC159" s="11"/>
      <c r="DSD159" s="11"/>
      <c r="DSE159" s="11"/>
      <c r="DSF159" s="11"/>
      <c r="DSG159" s="11"/>
      <c r="DSH159" s="11"/>
      <c r="DSI159" s="11"/>
      <c r="DSJ159" s="11"/>
      <c r="DSK159" s="11"/>
      <c r="DSL159" s="11"/>
      <c r="DSM159" s="11"/>
      <c r="DSN159" s="11"/>
      <c r="DSO159" s="11"/>
      <c r="DSP159" s="11"/>
      <c r="DSQ159" s="11"/>
      <c r="DSR159" s="11"/>
      <c r="DSS159" s="11"/>
      <c r="DST159" s="11"/>
      <c r="DSU159" s="11"/>
      <c r="DSV159" s="11"/>
      <c r="DSW159" s="11"/>
      <c r="DSX159" s="11"/>
      <c r="DSY159" s="11"/>
      <c r="DSZ159" s="11"/>
      <c r="DTA159" s="11"/>
      <c r="DTB159" s="11"/>
      <c r="DTC159" s="11"/>
      <c r="DTD159" s="11"/>
      <c r="DTE159" s="11"/>
      <c r="DTF159" s="11"/>
      <c r="DTG159" s="11"/>
      <c r="DTH159" s="11"/>
      <c r="DTI159" s="11"/>
      <c r="DTJ159" s="11"/>
      <c r="DTK159" s="11"/>
      <c r="DTL159" s="11"/>
      <c r="DTM159" s="11"/>
      <c r="DTN159" s="11"/>
      <c r="DTO159" s="11"/>
      <c r="DTP159" s="11"/>
      <c r="DTQ159" s="11"/>
      <c r="DTR159" s="11"/>
      <c r="DTS159" s="11"/>
      <c r="DTT159" s="11"/>
      <c r="DTU159" s="11"/>
      <c r="DTV159" s="11"/>
      <c r="DTW159" s="11"/>
      <c r="DTX159" s="11"/>
      <c r="DTY159" s="11"/>
      <c r="DTZ159" s="11"/>
      <c r="DUA159" s="11"/>
      <c r="DUB159" s="11"/>
      <c r="DUC159" s="11"/>
      <c r="DUD159" s="11"/>
      <c r="DUE159" s="11"/>
      <c r="DUF159" s="11"/>
      <c r="DUG159" s="11"/>
      <c r="DUH159" s="11"/>
      <c r="DUI159" s="11"/>
      <c r="DUJ159" s="11"/>
      <c r="DUK159" s="11"/>
      <c r="DUL159" s="11"/>
      <c r="DUM159" s="11"/>
      <c r="DUN159" s="11"/>
      <c r="DUO159" s="11"/>
      <c r="DUP159" s="11"/>
      <c r="DUQ159" s="11"/>
      <c r="DUR159" s="11"/>
      <c r="DUS159" s="11"/>
      <c r="DUT159" s="11"/>
      <c r="DUU159" s="11"/>
      <c r="DUV159" s="11"/>
      <c r="DUW159" s="11"/>
      <c r="DUX159" s="11"/>
      <c r="DUY159" s="11"/>
      <c r="DUZ159" s="11"/>
      <c r="DVA159" s="11"/>
      <c r="DVB159" s="11"/>
      <c r="DVC159" s="11"/>
      <c r="DVD159" s="11"/>
      <c r="DVE159" s="11"/>
      <c r="DVF159" s="11"/>
      <c r="DVG159" s="11"/>
      <c r="DVH159" s="11"/>
      <c r="DVI159" s="11"/>
      <c r="DVJ159" s="11"/>
      <c r="DVK159" s="11"/>
      <c r="DVL159" s="11"/>
      <c r="DVM159" s="11"/>
      <c r="DVN159" s="11"/>
      <c r="DVO159" s="11"/>
      <c r="DVP159" s="11"/>
      <c r="DVQ159" s="11"/>
      <c r="DVR159" s="11"/>
      <c r="DVS159" s="11"/>
      <c r="DVT159" s="11"/>
      <c r="DVU159" s="11"/>
      <c r="DVV159" s="11"/>
      <c r="DVW159" s="11"/>
      <c r="DVX159" s="11"/>
      <c r="DVY159" s="11"/>
      <c r="DVZ159" s="11"/>
      <c r="DWA159" s="11"/>
      <c r="DWB159" s="11"/>
      <c r="DWC159" s="11"/>
      <c r="DWD159" s="11"/>
      <c r="DWE159" s="11"/>
      <c r="DWF159" s="11"/>
      <c r="DWG159" s="11"/>
      <c r="DWH159" s="11"/>
      <c r="DWI159" s="11"/>
      <c r="DWJ159" s="11"/>
      <c r="DWK159" s="11"/>
      <c r="DWL159" s="11"/>
      <c r="DWM159" s="11"/>
      <c r="DWN159" s="11"/>
      <c r="DWO159" s="11"/>
      <c r="DWP159" s="11"/>
      <c r="DWQ159" s="11"/>
      <c r="DWR159" s="11"/>
      <c r="DWS159" s="11"/>
      <c r="DWT159" s="11"/>
      <c r="DWU159" s="11"/>
      <c r="DWV159" s="11"/>
      <c r="DWW159" s="11"/>
      <c r="DWX159" s="11"/>
      <c r="DWY159" s="11"/>
      <c r="DWZ159" s="11"/>
      <c r="DXA159" s="11"/>
      <c r="DXB159" s="11"/>
      <c r="DXC159" s="11"/>
      <c r="DXD159" s="11"/>
      <c r="DXE159" s="11"/>
      <c r="DXF159" s="11"/>
      <c r="DXG159" s="11"/>
      <c r="DXH159" s="11"/>
      <c r="DXI159" s="11"/>
      <c r="DXJ159" s="11"/>
      <c r="DXK159" s="11"/>
      <c r="DXL159" s="11"/>
      <c r="DXM159" s="11"/>
      <c r="DXN159" s="11"/>
      <c r="DXO159" s="11"/>
      <c r="DXP159" s="11"/>
      <c r="DXQ159" s="11"/>
      <c r="DXR159" s="11"/>
      <c r="DXS159" s="11"/>
      <c r="DXT159" s="11"/>
      <c r="DXU159" s="11"/>
      <c r="DXV159" s="11"/>
      <c r="DXW159" s="11"/>
      <c r="DXX159" s="11"/>
      <c r="DXY159" s="11"/>
      <c r="DXZ159" s="11"/>
      <c r="DYA159" s="11"/>
      <c r="DYB159" s="11"/>
      <c r="DYC159" s="11"/>
      <c r="DYD159" s="11"/>
      <c r="DYE159" s="11"/>
      <c r="DYF159" s="11"/>
      <c r="DYG159" s="11"/>
      <c r="DYH159" s="11"/>
      <c r="DYI159" s="11"/>
      <c r="DYJ159" s="11"/>
      <c r="DYK159" s="11"/>
      <c r="DYL159" s="11"/>
      <c r="DYM159" s="11"/>
      <c r="DYN159" s="11"/>
      <c r="DYO159" s="11"/>
      <c r="DYP159" s="11"/>
      <c r="DYQ159" s="11"/>
      <c r="DYR159" s="11"/>
      <c r="DYS159" s="11"/>
      <c r="DYT159" s="11"/>
      <c r="DYU159" s="11"/>
      <c r="DYV159" s="11"/>
      <c r="DYW159" s="11"/>
      <c r="DYX159" s="11"/>
      <c r="DYY159" s="11"/>
      <c r="DYZ159" s="11"/>
      <c r="DZA159" s="11"/>
      <c r="DZB159" s="11"/>
      <c r="DZC159" s="11"/>
      <c r="DZD159" s="11"/>
      <c r="DZE159" s="11"/>
      <c r="DZF159" s="11"/>
      <c r="DZG159" s="11"/>
      <c r="DZH159" s="11"/>
      <c r="DZI159" s="11"/>
      <c r="DZJ159" s="11"/>
      <c r="DZK159" s="11"/>
      <c r="DZL159" s="11"/>
      <c r="DZM159" s="11"/>
      <c r="DZN159" s="11"/>
      <c r="DZO159" s="11"/>
      <c r="DZP159" s="11"/>
      <c r="DZQ159" s="11"/>
      <c r="DZR159" s="11"/>
      <c r="DZS159" s="11"/>
      <c r="DZT159" s="11"/>
      <c r="DZU159" s="11"/>
      <c r="DZV159" s="11"/>
      <c r="DZW159" s="11"/>
      <c r="DZX159" s="11"/>
      <c r="DZY159" s="11"/>
      <c r="DZZ159" s="11"/>
      <c r="EAA159" s="11"/>
      <c r="EAB159" s="11"/>
      <c r="EAC159" s="11"/>
      <c r="EAD159" s="11"/>
      <c r="EAE159" s="11"/>
      <c r="EAF159" s="11"/>
      <c r="EAG159" s="11"/>
      <c r="EAH159" s="11"/>
      <c r="EAI159" s="11"/>
      <c r="EAJ159" s="11"/>
      <c r="EAK159" s="11"/>
      <c r="EAL159" s="11"/>
      <c r="EAM159" s="11"/>
      <c r="EAN159" s="11"/>
      <c r="EAO159" s="11"/>
      <c r="EAP159" s="11"/>
      <c r="EAQ159" s="11"/>
      <c r="EAR159" s="11"/>
      <c r="EAS159" s="11"/>
      <c r="EAT159" s="11"/>
      <c r="EAU159" s="11"/>
      <c r="EAV159" s="11"/>
      <c r="EAW159" s="11"/>
      <c r="EAX159" s="11"/>
      <c r="EAY159" s="11"/>
      <c r="EAZ159" s="11"/>
      <c r="EBA159" s="11"/>
      <c r="EBB159" s="11"/>
      <c r="EBC159" s="11"/>
      <c r="EBD159" s="11"/>
      <c r="EBE159" s="11"/>
      <c r="EBF159" s="11"/>
      <c r="EBG159" s="11"/>
      <c r="EBH159" s="11"/>
      <c r="EBI159" s="11"/>
      <c r="EBJ159" s="11"/>
      <c r="EBK159" s="11"/>
      <c r="EBL159" s="11"/>
      <c r="EBM159" s="11"/>
      <c r="EBN159" s="11"/>
      <c r="EBO159" s="11"/>
      <c r="EBP159" s="11"/>
      <c r="EBQ159" s="11"/>
      <c r="EBR159" s="11"/>
      <c r="EBS159" s="11"/>
      <c r="EBT159" s="11"/>
      <c r="EBU159" s="11"/>
      <c r="EBV159" s="11"/>
      <c r="EBW159" s="11"/>
      <c r="EBX159" s="11"/>
      <c r="EBY159" s="11"/>
      <c r="EBZ159" s="11"/>
      <c r="ECA159" s="11"/>
      <c r="ECB159" s="11"/>
      <c r="ECC159" s="11"/>
      <c r="ECD159" s="11"/>
      <c r="ECE159" s="11"/>
      <c r="ECF159" s="11"/>
      <c r="ECG159" s="11"/>
      <c r="ECH159" s="11"/>
      <c r="ECI159" s="11"/>
      <c r="ECJ159" s="11"/>
      <c r="ECK159" s="11"/>
      <c r="ECL159" s="11"/>
      <c r="ECM159" s="11"/>
      <c r="ECN159" s="11"/>
      <c r="ECO159" s="11"/>
      <c r="ECP159" s="11"/>
      <c r="ECQ159" s="11"/>
      <c r="ECR159" s="11"/>
      <c r="ECS159" s="11"/>
      <c r="ECT159" s="11"/>
      <c r="ECU159" s="11"/>
      <c r="ECV159" s="11"/>
      <c r="ECW159" s="11"/>
      <c r="ECX159" s="11"/>
      <c r="ECY159" s="11"/>
      <c r="ECZ159" s="11"/>
      <c r="EDA159" s="11"/>
      <c r="EDB159" s="11"/>
      <c r="EDC159" s="11"/>
      <c r="EDD159" s="11"/>
      <c r="EDE159" s="11"/>
      <c r="EDF159" s="11"/>
      <c r="EDG159" s="11"/>
      <c r="EDH159" s="11"/>
      <c r="EDI159" s="11"/>
      <c r="EDJ159" s="11"/>
      <c r="EDK159" s="11"/>
      <c r="EDL159" s="11"/>
      <c r="EDM159" s="11"/>
      <c r="EDN159" s="11"/>
      <c r="EDO159" s="11"/>
      <c r="EDP159" s="11"/>
      <c r="EDQ159" s="11"/>
      <c r="EDR159" s="11"/>
      <c r="EDS159" s="11"/>
      <c r="EDT159" s="11"/>
      <c r="EDU159" s="11"/>
      <c r="EDV159" s="11"/>
      <c r="EDW159" s="11"/>
      <c r="EDX159" s="11"/>
      <c r="EDY159" s="11"/>
      <c r="EDZ159" s="11"/>
      <c r="EEA159" s="11"/>
      <c r="EEB159" s="11"/>
      <c r="EEC159" s="11"/>
      <c r="EED159" s="11"/>
      <c r="EEE159" s="11"/>
      <c r="EEF159" s="11"/>
      <c r="EEG159" s="11"/>
      <c r="EEH159" s="11"/>
      <c r="EEI159" s="11"/>
      <c r="EEJ159" s="11"/>
      <c r="EEK159" s="11"/>
      <c r="EEL159" s="11"/>
      <c r="EEM159" s="11"/>
      <c r="EEN159" s="11"/>
      <c r="EEO159" s="11"/>
      <c r="EEP159" s="11"/>
      <c r="EEQ159" s="11"/>
      <c r="EER159" s="11"/>
      <c r="EES159" s="11"/>
      <c r="EET159" s="11"/>
      <c r="EEU159" s="11"/>
      <c r="EEV159" s="11"/>
      <c r="EEW159" s="11"/>
      <c r="EEX159" s="11"/>
      <c r="EEY159" s="11"/>
      <c r="EEZ159" s="11"/>
      <c r="EFA159" s="11"/>
      <c r="EFB159" s="11"/>
      <c r="EFC159" s="11"/>
      <c r="EFD159" s="11"/>
      <c r="EFE159" s="11"/>
      <c r="EFF159" s="11"/>
      <c r="EFG159" s="11"/>
      <c r="EFH159" s="11"/>
      <c r="EFI159" s="11"/>
      <c r="EFJ159" s="11"/>
      <c r="EFK159" s="11"/>
      <c r="EFL159" s="11"/>
      <c r="EFM159" s="11"/>
      <c r="EFN159" s="11"/>
      <c r="EFO159" s="11"/>
      <c r="EFP159" s="11"/>
      <c r="EFQ159" s="11"/>
      <c r="EFR159" s="11"/>
      <c r="EFS159" s="11"/>
      <c r="EFT159" s="11"/>
      <c r="EFU159" s="11"/>
      <c r="EFV159" s="11"/>
      <c r="EFW159" s="11"/>
      <c r="EFX159" s="11"/>
      <c r="EFY159" s="11"/>
      <c r="EFZ159" s="11"/>
      <c r="EGA159" s="11"/>
      <c r="EGB159" s="11"/>
      <c r="EGC159" s="11"/>
      <c r="EGD159" s="11"/>
      <c r="EGE159" s="11"/>
      <c r="EGF159" s="11"/>
      <c r="EGG159" s="11"/>
      <c r="EGH159" s="11"/>
      <c r="EGI159" s="11"/>
      <c r="EGJ159" s="11"/>
      <c r="EGK159" s="11"/>
      <c r="EGL159" s="11"/>
      <c r="EGM159" s="11"/>
      <c r="EGN159" s="11"/>
      <c r="EGO159" s="11"/>
      <c r="EGP159" s="11"/>
      <c r="EGQ159" s="11"/>
      <c r="EGR159" s="11"/>
      <c r="EGS159" s="11"/>
      <c r="EGT159" s="11"/>
      <c r="EGU159" s="11"/>
      <c r="EGV159" s="11"/>
      <c r="EGW159" s="11"/>
      <c r="EGX159" s="11"/>
      <c r="EGY159" s="11"/>
      <c r="EGZ159" s="11"/>
      <c r="EHA159" s="11"/>
      <c r="EHB159" s="11"/>
      <c r="EHC159" s="11"/>
      <c r="EHD159" s="11"/>
      <c r="EHE159" s="11"/>
      <c r="EHF159" s="11"/>
      <c r="EHG159" s="11"/>
      <c r="EHH159" s="11"/>
      <c r="EHI159" s="11"/>
      <c r="EHJ159" s="11"/>
      <c r="EHK159" s="11"/>
      <c r="EHL159" s="11"/>
      <c r="EHM159" s="11"/>
      <c r="EHN159" s="11"/>
      <c r="EHO159" s="11"/>
      <c r="EHP159" s="11"/>
      <c r="EHQ159" s="11"/>
      <c r="EHR159" s="11"/>
      <c r="EHS159" s="11"/>
      <c r="EHT159" s="11"/>
      <c r="EHU159" s="11"/>
      <c r="EHV159" s="11"/>
      <c r="EHW159" s="11"/>
      <c r="EHX159" s="11"/>
      <c r="EHY159" s="11"/>
      <c r="EHZ159" s="11"/>
      <c r="EIA159" s="11"/>
      <c r="EIB159" s="11"/>
      <c r="EIC159" s="11"/>
      <c r="EID159" s="11"/>
      <c r="EIE159" s="11"/>
      <c r="EIF159" s="11"/>
      <c r="EIG159" s="11"/>
      <c r="EIH159" s="11"/>
      <c r="EII159" s="11"/>
      <c r="EIJ159" s="11"/>
      <c r="EIK159" s="11"/>
      <c r="EIL159" s="11"/>
      <c r="EIM159" s="11"/>
      <c r="EIN159" s="11"/>
      <c r="EIO159" s="11"/>
      <c r="EIP159" s="11"/>
      <c r="EIQ159" s="11"/>
      <c r="EIR159" s="11"/>
      <c r="EIS159" s="11"/>
      <c r="EIT159" s="11"/>
      <c r="EIU159" s="11"/>
      <c r="EIV159" s="11"/>
      <c r="EIW159" s="11"/>
      <c r="EIX159" s="11"/>
      <c r="EIY159" s="11"/>
      <c r="EIZ159" s="11"/>
      <c r="EJA159" s="11"/>
      <c r="EJB159" s="11"/>
      <c r="EJC159" s="11"/>
      <c r="EJD159" s="11"/>
      <c r="EJE159" s="11"/>
      <c r="EJF159" s="11"/>
      <c r="EJG159" s="11"/>
      <c r="EJH159" s="11"/>
      <c r="EJI159" s="11"/>
      <c r="EJJ159" s="11"/>
      <c r="EJK159" s="11"/>
      <c r="EJL159" s="11"/>
      <c r="EJM159" s="11"/>
      <c r="EJN159" s="11"/>
      <c r="EJO159" s="11"/>
      <c r="EJP159" s="11"/>
      <c r="EJQ159" s="11"/>
      <c r="EJR159" s="11"/>
      <c r="EJS159" s="11"/>
      <c r="EJT159" s="11"/>
      <c r="EJU159" s="11"/>
      <c r="EJV159" s="11"/>
      <c r="EJW159" s="11"/>
      <c r="EJX159" s="11"/>
      <c r="EJY159" s="11"/>
      <c r="EJZ159" s="11"/>
      <c r="EKA159" s="11"/>
      <c r="EKB159" s="11"/>
      <c r="EKC159" s="11"/>
      <c r="EKD159" s="11"/>
      <c r="EKE159" s="11"/>
      <c r="EKF159" s="11"/>
      <c r="EKG159" s="11"/>
      <c r="EKH159" s="11"/>
      <c r="EKI159" s="11"/>
      <c r="EKJ159" s="11"/>
      <c r="EKK159" s="11"/>
      <c r="EKL159" s="11"/>
      <c r="EKM159" s="11"/>
      <c r="EKN159" s="11"/>
      <c r="EKO159" s="11"/>
      <c r="EKP159" s="11"/>
      <c r="EKQ159" s="11"/>
      <c r="EKR159" s="11"/>
      <c r="EKS159" s="11"/>
      <c r="EKT159" s="11"/>
      <c r="EKU159" s="11"/>
      <c r="EKV159" s="11"/>
      <c r="EKW159" s="11"/>
      <c r="EKX159" s="11"/>
      <c r="EKY159" s="11"/>
      <c r="EKZ159" s="11"/>
      <c r="ELA159" s="11"/>
      <c r="ELB159" s="11"/>
      <c r="ELC159" s="11"/>
      <c r="ELD159" s="11"/>
      <c r="ELE159" s="11"/>
      <c r="ELF159" s="11"/>
      <c r="ELG159" s="11"/>
      <c r="ELH159" s="11"/>
      <c r="ELI159" s="11"/>
      <c r="ELJ159" s="11"/>
      <c r="ELK159" s="11"/>
      <c r="ELL159" s="11"/>
      <c r="ELM159" s="11"/>
      <c r="ELN159" s="11"/>
      <c r="ELO159" s="11"/>
      <c r="ELP159" s="11"/>
      <c r="ELQ159" s="11"/>
      <c r="ELR159" s="11"/>
      <c r="ELS159" s="11"/>
      <c r="ELT159" s="11"/>
      <c r="ELU159" s="11"/>
      <c r="ELV159" s="11"/>
      <c r="ELW159" s="11"/>
      <c r="ELX159" s="11"/>
      <c r="ELY159" s="11"/>
      <c r="ELZ159" s="11"/>
      <c r="EMA159" s="11"/>
      <c r="EMB159" s="11"/>
      <c r="EMC159" s="11"/>
      <c r="EMD159" s="11"/>
      <c r="EME159" s="11"/>
      <c r="EMF159" s="11"/>
      <c r="EMG159" s="11"/>
      <c r="EMH159" s="11"/>
      <c r="EMI159" s="11"/>
      <c r="EMJ159" s="11"/>
      <c r="EMK159" s="11"/>
      <c r="EML159" s="11"/>
      <c r="EMM159" s="11"/>
      <c r="EMN159" s="11"/>
      <c r="EMO159" s="11"/>
      <c r="EMP159" s="11"/>
      <c r="EMQ159" s="11"/>
      <c r="EMR159" s="11"/>
      <c r="EMS159" s="11"/>
      <c r="EMT159" s="11"/>
      <c r="EMU159" s="11"/>
      <c r="EMV159" s="11"/>
      <c r="EMW159" s="11"/>
      <c r="EMX159" s="11"/>
      <c r="EMY159" s="11"/>
      <c r="EMZ159" s="11"/>
      <c r="ENA159" s="11"/>
      <c r="ENB159" s="11"/>
      <c r="ENC159" s="11"/>
      <c r="END159" s="11"/>
      <c r="ENE159" s="11"/>
      <c r="ENF159" s="11"/>
      <c r="ENG159" s="11"/>
      <c r="ENH159" s="11"/>
      <c r="ENI159" s="11"/>
      <c r="ENJ159" s="11"/>
      <c r="ENK159" s="11"/>
      <c r="ENL159" s="11"/>
      <c r="ENM159" s="11"/>
      <c r="ENN159" s="11"/>
      <c r="ENO159" s="11"/>
      <c r="ENP159" s="11"/>
      <c r="ENQ159" s="11"/>
      <c r="ENR159" s="11"/>
      <c r="ENS159" s="11"/>
      <c r="ENT159" s="11"/>
      <c r="ENU159" s="11"/>
      <c r="ENV159" s="11"/>
      <c r="ENW159" s="11"/>
      <c r="ENX159" s="11"/>
      <c r="ENY159" s="11"/>
      <c r="ENZ159" s="11"/>
      <c r="EOA159" s="11"/>
      <c r="EOB159" s="11"/>
      <c r="EOC159" s="11"/>
      <c r="EOD159" s="11"/>
      <c r="EOE159" s="11"/>
      <c r="EOF159" s="11"/>
      <c r="EOG159" s="11"/>
      <c r="EOH159" s="11"/>
      <c r="EOI159" s="11"/>
      <c r="EOJ159" s="11"/>
      <c r="EOK159" s="11"/>
      <c r="EOL159" s="11"/>
      <c r="EOM159" s="11"/>
      <c r="EON159" s="11"/>
      <c r="EOO159" s="11"/>
      <c r="EOP159" s="11"/>
      <c r="EOQ159" s="11"/>
      <c r="EOR159" s="11"/>
      <c r="EOS159" s="11"/>
      <c r="EOT159" s="11"/>
      <c r="EOU159" s="11"/>
      <c r="EOV159" s="11"/>
      <c r="EOW159" s="11"/>
      <c r="EOX159" s="11"/>
      <c r="EOY159" s="11"/>
      <c r="EOZ159" s="11"/>
      <c r="EPA159" s="11"/>
      <c r="EPB159" s="11"/>
      <c r="EPC159" s="11"/>
      <c r="EPD159" s="11"/>
      <c r="EPE159" s="11"/>
      <c r="EPF159" s="11"/>
      <c r="EPG159" s="11"/>
      <c r="EPH159" s="11"/>
      <c r="EPI159" s="11"/>
      <c r="EPJ159" s="11"/>
      <c r="EPK159" s="11"/>
      <c r="EPL159" s="11"/>
      <c r="EPM159" s="11"/>
      <c r="EPN159" s="11"/>
      <c r="EPO159" s="11"/>
      <c r="EPP159" s="11"/>
      <c r="EPQ159" s="11"/>
      <c r="EPR159" s="11"/>
      <c r="EPS159" s="11"/>
      <c r="EPT159" s="11"/>
      <c r="EPU159" s="11"/>
      <c r="EPV159" s="11"/>
      <c r="EPW159" s="11"/>
      <c r="EPX159" s="11"/>
      <c r="EPY159" s="11"/>
      <c r="EPZ159" s="11"/>
      <c r="EQA159" s="11"/>
      <c r="EQB159" s="11"/>
      <c r="EQC159" s="11"/>
      <c r="EQD159" s="11"/>
      <c r="EQE159" s="11"/>
      <c r="EQF159" s="11"/>
      <c r="EQG159" s="11"/>
      <c r="EQH159" s="11"/>
      <c r="EQI159" s="11"/>
      <c r="EQJ159" s="11"/>
      <c r="EQK159" s="11"/>
      <c r="EQL159" s="11"/>
      <c r="EQM159" s="11"/>
      <c r="EQN159" s="11"/>
      <c r="EQO159" s="11"/>
      <c r="EQP159" s="11"/>
      <c r="EQQ159" s="11"/>
      <c r="EQR159" s="11"/>
      <c r="EQS159" s="11"/>
      <c r="EQT159" s="11"/>
      <c r="EQU159" s="11"/>
      <c r="EQV159" s="11"/>
      <c r="EQW159" s="11"/>
      <c r="EQX159" s="11"/>
      <c r="EQY159" s="11"/>
      <c r="EQZ159" s="11"/>
      <c r="ERA159" s="11"/>
      <c r="ERB159" s="11"/>
      <c r="ERC159" s="11"/>
      <c r="ERD159" s="11"/>
      <c r="ERE159" s="11"/>
      <c r="ERF159" s="11"/>
      <c r="ERG159" s="11"/>
      <c r="ERH159" s="11"/>
      <c r="ERI159" s="11"/>
      <c r="ERJ159" s="11"/>
      <c r="ERK159" s="11"/>
      <c r="ERL159" s="11"/>
      <c r="ERM159" s="11"/>
      <c r="ERN159" s="11"/>
      <c r="ERO159" s="11"/>
      <c r="ERP159" s="11"/>
      <c r="ERQ159" s="11"/>
      <c r="ERR159" s="11"/>
      <c r="ERS159" s="11"/>
      <c r="ERT159" s="11"/>
      <c r="ERU159" s="11"/>
      <c r="ERV159" s="11"/>
      <c r="ERW159" s="11"/>
      <c r="ERX159" s="11"/>
      <c r="ERY159" s="11"/>
      <c r="ERZ159" s="11"/>
      <c r="ESA159" s="11"/>
      <c r="ESB159" s="11"/>
      <c r="ESC159" s="11"/>
      <c r="ESD159" s="11"/>
      <c r="ESE159" s="11"/>
      <c r="ESF159" s="11"/>
      <c r="ESG159" s="11"/>
      <c r="ESH159" s="11"/>
      <c r="ESI159" s="11"/>
      <c r="ESJ159" s="11"/>
      <c r="ESK159" s="11"/>
      <c r="ESL159" s="11"/>
      <c r="ESM159" s="11"/>
      <c r="ESN159" s="11"/>
      <c r="ESO159" s="11"/>
      <c r="ESP159" s="11"/>
      <c r="ESQ159" s="11"/>
      <c r="ESR159" s="11"/>
      <c r="ESS159" s="11"/>
      <c r="EST159" s="11"/>
      <c r="ESU159" s="11"/>
      <c r="ESV159" s="11"/>
      <c r="ESW159" s="11"/>
      <c r="ESX159" s="11"/>
      <c r="ESY159" s="11"/>
      <c r="ESZ159" s="11"/>
      <c r="ETA159" s="11"/>
      <c r="ETB159" s="11"/>
      <c r="ETC159" s="11"/>
      <c r="ETD159" s="11"/>
      <c r="ETE159" s="11"/>
      <c r="ETF159" s="11"/>
      <c r="ETG159" s="11"/>
      <c r="ETH159" s="11"/>
      <c r="ETI159" s="11"/>
      <c r="ETJ159" s="11"/>
      <c r="ETK159" s="11"/>
      <c r="ETL159" s="11"/>
      <c r="ETM159" s="11"/>
      <c r="ETN159" s="11"/>
      <c r="ETO159" s="11"/>
      <c r="ETP159" s="11"/>
      <c r="ETQ159" s="11"/>
      <c r="ETR159" s="11"/>
      <c r="ETS159" s="11"/>
      <c r="ETT159" s="11"/>
      <c r="ETU159" s="11"/>
      <c r="ETV159" s="11"/>
      <c r="ETW159" s="11"/>
      <c r="ETX159" s="11"/>
      <c r="ETY159" s="11"/>
      <c r="ETZ159" s="11"/>
      <c r="EUA159" s="11"/>
      <c r="EUB159" s="11"/>
      <c r="EUC159" s="11"/>
      <c r="EUD159" s="11"/>
      <c r="EUE159" s="11"/>
      <c r="EUF159" s="11"/>
      <c r="EUG159" s="11"/>
      <c r="EUH159" s="11"/>
      <c r="EUI159" s="11"/>
      <c r="EUJ159" s="11"/>
      <c r="EUK159" s="11"/>
      <c r="EUL159" s="11"/>
      <c r="EUM159" s="11"/>
      <c r="EUN159" s="11"/>
      <c r="EUO159" s="11"/>
      <c r="EUP159" s="11"/>
      <c r="EUQ159" s="11"/>
      <c r="EUR159" s="11"/>
      <c r="EUS159" s="11"/>
      <c r="EUT159" s="11"/>
      <c r="EUU159" s="11"/>
      <c r="EUV159" s="11"/>
      <c r="EUW159" s="11"/>
      <c r="EUX159" s="11"/>
      <c r="EUY159" s="11"/>
      <c r="EUZ159" s="11"/>
      <c r="EVA159" s="11"/>
      <c r="EVB159" s="11"/>
      <c r="EVC159" s="11"/>
      <c r="EVD159" s="11"/>
      <c r="EVE159" s="11"/>
      <c r="EVF159" s="11"/>
      <c r="EVG159" s="11"/>
      <c r="EVH159" s="11"/>
      <c r="EVI159" s="11"/>
      <c r="EVJ159" s="11"/>
      <c r="EVK159" s="11"/>
      <c r="EVL159" s="11"/>
      <c r="EVM159" s="11"/>
      <c r="EVN159" s="11"/>
      <c r="EVO159" s="11"/>
      <c r="EVP159" s="11"/>
      <c r="EVQ159" s="11"/>
      <c r="EVR159" s="11"/>
      <c r="EVS159" s="11"/>
      <c r="EVT159" s="11"/>
      <c r="EVU159" s="11"/>
      <c r="EVV159" s="11"/>
      <c r="EVW159" s="11"/>
      <c r="EVX159" s="11"/>
      <c r="EVY159" s="11"/>
      <c r="EVZ159" s="11"/>
      <c r="EWA159" s="11"/>
      <c r="EWB159" s="11"/>
      <c r="EWC159" s="11"/>
      <c r="EWD159" s="11"/>
      <c r="EWE159" s="11"/>
      <c r="EWF159" s="11"/>
      <c r="EWG159" s="11"/>
      <c r="EWH159" s="11"/>
      <c r="EWI159" s="11"/>
      <c r="EWJ159" s="11"/>
      <c r="EWK159" s="11"/>
      <c r="EWL159" s="11"/>
      <c r="EWM159" s="11"/>
      <c r="EWN159" s="11"/>
      <c r="EWO159" s="11"/>
      <c r="EWP159" s="11"/>
      <c r="EWQ159" s="11"/>
      <c r="EWR159" s="11"/>
      <c r="EWS159" s="11"/>
      <c r="EWT159" s="11"/>
      <c r="EWU159" s="11"/>
      <c r="EWV159" s="11"/>
      <c r="EWW159" s="11"/>
      <c r="EWX159" s="11"/>
      <c r="EWY159" s="11"/>
      <c r="EWZ159" s="11"/>
      <c r="EXA159" s="11"/>
      <c r="EXB159" s="11"/>
      <c r="EXC159" s="11"/>
      <c r="EXD159" s="11"/>
      <c r="EXE159" s="11"/>
      <c r="EXF159" s="11"/>
      <c r="EXG159" s="11"/>
      <c r="EXH159" s="11"/>
      <c r="EXI159" s="11"/>
      <c r="EXJ159" s="11"/>
      <c r="EXK159" s="11"/>
      <c r="EXL159" s="11"/>
      <c r="EXM159" s="11"/>
      <c r="EXN159" s="11"/>
      <c r="EXO159" s="11"/>
      <c r="EXP159" s="11"/>
      <c r="EXQ159" s="11"/>
      <c r="EXR159" s="11"/>
      <c r="EXS159" s="11"/>
      <c r="EXT159" s="11"/>
      <c r="EXU159" s="11"/>
      <c r="EXV159" s="11"/>
      <c r="EXW159" s="11"/>
      <c r="EXX159" s="11"/>
      <c r="EXY159" s="11"/>
      <c r="EXZ159" s="11"/>
      <c r="EYA159" s="11"/>
      <c r="EYB159" s="11"/>
      <c r="EYC159" s="11"/>
      <c r="EYD159" s="11"/>
      <c r="EYE159" s="11"/>
      <c r="EYF159" s="11"/>
      <c r="EYG159" s="11"/>
      <c r="EYH159" s="11"/>
      <c r="EYI159" s="11"/>
      <c r="EYJ159" s="11"/>
      <c r="EYK159" s="11"/>
      <c r="EYL159" s="11"/>
      <c r="EYM159" s="11"/>
      <c r="EYN159" s="11"/>
      <c r="EYO159" s="11"/>
      <c r="EYP159" s="11"/>
      <c r="EYQ159" s="11"/>
      <c r="EYR159" s="11"/>
      <c r="EYS159" s="11"/>
      <c r="EYT159" s="11"/>
      <c r="EYU159" s="11"/>
      <c r="EYV159" s="11"/>
      <c r="EYW159" s="11"/>
      <c r="EYX159" s="11"/>
      <c r="EYY159" s="11"/>
      <c r="EYZ159" s="11"/>
      <c r="EZA159" s="11"/>
      <c r="EZB159" s="11"/>
      <c r="EZC159" s="11"/>
      <c r="EZD159" s="11"/>
      <c r="EZE159" s="11"/>
      <c r="EZF159" s="11"/>
      <c r="EZG159" s="11"/>
      <c r="EZH159" s="11"/>
      <c r="EZI159" s="11"/>
      <c r="EZJ159" s="11"/>
      <c r="EZK159" s="11"/>
      <c r="EZL159" s="11"/>
      <c r="EZM159" s="11"/>
      <c r="EZN159" s="11"/>
      <c r="EZO159" s="11"/>
      <c r="EZP159" s="11"/>
      <c r="EZQ159" s="11"/>
      <c r="EZR159" s="11"/>
      <c r="EZS159" s="11"/>
      <c r="EZT159" s="11"/>
      <c r="EZU159" s="11"/>
      <c r="EZV159" s="11"/>
      <c r="EZW159" s="11"/>
      <c r="EZX159" s="11"/>
      <c r="EZY159" s="11"/>
      <c r="EZZ159" s="11"/>
      <c r="FAA159" s="11"/>
      <c r="FAB159" s="11"/>
      <c r="FAC159" s="11"/>
      <c r="FAD159" s="11"/>
      <c r="FAE159" s="11"/>
      <c r="FAF159" s="11"/>
      <c r="FAG159" s="11"/>
      <c r="FAH159" s="11"/>
      <c r="FAI159" s="11"/>
      <c r="FAJ159" s="11"/>
      <c r="FAK159" s="11"/>
      <c r="FAL159" s="11"/>
      <c r="FAM159" s="11"/>
      <c r="FAN159" s="11"/>
      <c r="FAO159" s="11"/>
      <c r="FAP159" s="11"/>
      <c r="FAQ159" s="11"/>
      <c r="FAR159" s="11"/>
      <c r="FAS159" s="11"/>
      <c r="FAT159" s="11"/>
      <c r="FAU159" s="11"/>
      <c r="FAV159" s="11"/>
      <c r="FAW159" s="11"/>
      <c r="FAX159" s="11"/>
      <c r="FAY159" s="11"/>
      <c r="FAZ159" s="11"/>
      <c r="FBA159" s="11"/>
      <c r="FBB159" s="11"/>
      <c r="FBC159" s="11"/>
      <c r="FBD159" s="11"/>
      <c r="FBE159" s="11"/>
      <c r="FBF159" s="11"/>
      <c r="FBG159" s="11"/>
      <c r="FBH159" s="11"/>
      <c r="FBI159" s="11"/>
      <c r="FBJ159" s="11"/>
      <c r="FBK159" s="11"/>
      <c r="FBL159" s="11"/>
      <c r="FBM159" s="11"/>
      <c r="FBN159" s="11"/>
      <c r="FBO159" s="11"/>
      <c r="FBP159" s="11"/>
      <c r="FBQ159" s="11"/>
      <c r="FBR159" s="11"/>
      <c r="FBS159" s="11"/>
      <c r="FBT159" s="11"/>
      <c r="FBU159" s="11"/>
      <c r="FBV159" s="11"/>
      <c r="FBW159" s="11"/>
      <c r="FBX159" s="11"/>
      <c r="FBY159" s="11"/>
      <c r="FBZ159" s="11"/>
      <c r="FCA159" s="11"/>
      <c r="FCB159" s="11"/>
      <c r="FCC159" s="11"/>
      <c r="FCD159" s="11"/>
      <c r="FCE159" s="11"/>
      <c r="FCF159" s="11"/>
      <c r="FCG159" s="11"/>
      <c r="FCH159" s="11"/>
      <c r="FCI159" s="11"/>
      <c r="FCJ159" s="11"/>
      <c r="FCK159" s="11"/>
      <c r="FCL159" s="11"/>
      <c r="FCM159" s="11"/>
      <c r="FCN159" s="11"/>
      <c r="FCO159" s="11"/>
      <c r="FCP159" s="11"/>
      <c r="FCQ159" s="11"/>
      <c r="FCR159" s="11"/>
      <c r="FCS159" s="11"/>
      <c r="FCT159" s="11"/>
      <c r="FCU159" s="11"/>
      <c r="FCV159" s="11"/>
      <c r="FCW159" s="11"/>
      <c r="FCX159" s="11"/>
      <c r="FCY159" s="11"/>
      <c r="FCZ159" s="11"/>
      <c r="FDA159" s="11"/>
      <c r="FDB159" s="11"/>
      <c r="FDC159" s="11"/>
      <c r="FDD159" s="11"/>
      <c r="FDE159" s="11"/>
      <c r="FDF159" s="11"/>
      <c r="FDG159" s="11"/>
      <c r="FDH159" s="11"/>
      <c r="FDI159" s="11"/>
      <c r="FDJ159" s="11"/>
      <c r="FDK159" s="11"/>
      <c r="FDL159" s="11"/>
      <c r="FDM159" s="11"/>
      <c r="FDN159" s="11"/>
      <c r="FDO159" s="11"/>
      <c r="FDP159" s="11"/>
      <c r="FDQ159" s="11"/>
      <c r="FDR159" s="11"/>
      <c r="FDS159" s="11"/>
      <c r="FDT159" s="11"/>
      <c r="FDU159" s="11"/>
      <c r="FDV159" s="11"/>
      <c r="FDW159" s="11"/>
      <c r="FDX159" s="11"/>
      <c r="FDY159" s="11"/>
      <c r="FDZ159" s="11"/>
      <c r="FEA159" s="11"/>
      <c r="FEB159" s="11"/>
      <c r="FEC159" s="11"/>
      <c r="FED159" s="11"/>
      <c r="FEE159" s="11"/>
      <c r="FEF159" s="11"/>
      <c r="FEG159" s="11"/>
      <c r="FEH159" s="11"/>
      <c r="FEI159" s="11"/>
      <c r="FEJ159" s="11"/>
      <c r="FEK159" s="11"/>
      <c r="FEL159" s="11"/>
      <c r="FEM159" s="11"/>
      <c r="FEN159" s="11"/>
      <c r="FEO159" s="11"/>
      <c r="FEP159" s="11"/>
      <c r="FEQ159" s="11"/>
      <c r="FER159" s="11"/>
      <c r="FES159" s="11"/>
      <c r="FET159" s="11"/>
      <c r="FEU159" s="11"/>
      <c r="FEV159" s="11"/>
      <c r="FEW159" s="11"/>
      <c r="FEX159" s="11"/>
      <c r="FEY159" s="11"/>
      <c r="FEZ159" s="11"/>
      <c r="FFA159" s="11"/>
      <c r="FFB159" s="11"/>
      <c r="FFC159" s="11"/>
      <c r="FFD159" s="11"/>
      <c r="FFE159" s="11"/>
      <c r="FFF159" s="11"/>
      <c r="FFG159" s="11"/>
      <c r="FFH159" s="11"/>
      <c r="FFI159" s="11"/>
      <c r="FFJ159" s="11"/>
      <c r="FFK159" s="11"/>
      <c r="FFL159" s="11"/>
      <c r="FFM159" s="11"/>
      <c r="FFN159" s="11"/>
      <c r="FFO159" s="11"/>
      <c r="FFP159" s="11"/>
      <c r="FFQ159" s="11"/>
      <c r="FFR159" s="11"/>
      <c r="FFS159" s="11"/>
      <c r="FFT159" s="11"/>
      <c r="FFU159" s="11"/>
      <c r="FFV159" s="11"/>
      <c r="FFW159" s="11"/>
      <c r="FFX159" s="11"/>
      <c r="FFY159" s="11"/>
      <c r="FFZ159" s="11"/>
      <c r="FGA159" s="11"/>
      <c r="FGB159" s="11"/>
      <c r="FGC159" s="11"/>
      <c r="FGD159" s="11"/>
      <c r="FGE159" s="11"/>
      <c r="FGF159" s="11"/>
      <c r="FGG159" s="11"/>
      <c r="FGH159" s="11"/>
      <c r="FGI159" s="11"/>
      <c r="FGJ159" s="11"/>
      <c r="FGK159" s="11"/>
      <c r="FGL159" s="11"/>
      <c r="FGM159" s="11"/>
      <c r="FGN159" s="11"/>
      <c r="FGO159" s="11"/>
      <c r="FGP159" s="11"/>
      <c r="FGQ159" s="11"/>
      <c r="FGR159" s="11"/>
      <c r="FGS159" s="11"/>
      <c r="FGT159" s="11"/>
      <c r="FGU159" s="11"/>
      <c r="FGV159" s="11"/>
      <c r="FGW159" s="11"/>
      <c r="FGX159" s="11"/>
      <c r="FGY159" s="11"/>
      <c r="FGZ159" s="11"/>
      <c r="FHA159" s="11"/>
      <c r="FHB159" s="11"/>
      <c r="FHC159" s="11"/>
      <c r="FHD159" s="11"/>
      <c r="FHE159" s="11"/>
      <c r="FHF159" s="11"/>
      <c r="FHG159" s="11"/>
      <c r="FHH159" s="11"/>
      <c r="FHI159" s="11"/>
      <c r="FHJ159" s="11"/>
      <c r="FHK159" s="11"/>
      <c r="FHL159" s="11"/>
      <c r="FHM159" s="11"/>
      <c r="FHN159" s="11"/>
      <c r="FHO159" s="11"/>
      <c r="FHP159" s="11"/>
      <c r="FHQ159" s="11"/>
      <c r="FHR159" s="11"/>
      <c r="FHS159" s="11"/>
      <c r="FHT159" s="11"/>
      <c r="FHU159" s="11"/>
      <c r="FHV159" s="11"/>
      <c r="FHW159" s="11"/>
      <c r="FHX159" s="11"/>
      <c r="FHY159" s="11"/>
      <c r="FHZ159" s="11"/>
      <c r="FIA159" s="11"/>
      <c r="FIB159" s="11"/>
      <c r="FIC159" s="11"/>
      <c r="FID159" s="11"/>
      <c r="FIE159" s="11"/>
      <c r="FIF159" s="11"/>
      <c r="FIG159" s="11"/>
      <c r="FIH159" s="11"/>
      <c r="FII159" s="11"/>
      <c r="FIJ159" s="11"/>
      <c r="FIK159" s="11"/>
      <c r="FIL159" s="11"/>
      <c r="FIM159" s="11"/>
      <c r="FIN159" s="11"/>
      <c r="FIO159" s="11"/>
      <c r="FIP159" s="11"/>
      <c r="FIQ159" s="11"/>
      <c r="FIR159" s="11"/>
      <c r="FIS159" s="11"/>
      <c r="FIT159" s="11"/>
      <c r="FIU159" s="11"/>
      <c r="FIV159" s="11"/>
      <c r="FIW159" s="11"/>
      <c r="FIX159" s="11"/>
      <c r="FIY159" s="11"/>
      <c r="FIZ159" s="11"/>
      <c r="FJA159" s="11"/>
      <c r="FJB159" s="11"/>
      <c r="FJC159" s="11"/>
      <c r="FJD159" s="11"/>
      <c r="FJE159" s="11"/>
      <c r="FJF159" s="11"/>
      <c r="FJG159" s="11"/>
      <c r="FJH159" s="11"/>
      <c r="FJI159" s="11"/>
      <c r="FJJ159" s="11"/>
      <c r="FJK159" s="11"/>
      <c r="FJL159" s="11"/>
      <c r="FJM159" s="11"/>
      <c r="FJN159" s="11"/>
      <c r="FJO159" s="11"/>
      <c r="FJP159" s="11"/>
      <c r="FJQ159" s="11"/>
      <c r="FJR159" s="11"/>
      <c r="FJS159" s="11"/>
      <c r="FJT159" s="11"/>
      <c r="FJU159" s="11"/>
      <c r="FJV159" s="11"/>
      <c r="FJW159" s="11"/>
      <c r="FJX159" s="11"/>
      <c r="FJY159" s="11"/>
      <c r="FJZ159" s="11"/>
      <c r="FKA159" s="11"/>
      <c r="FKB159" s="11"/>
      <c r="FKC159" s="11"/>
      <c r="FKD159" s="11"/>
      <c r="FKE159" s="11"/>
      <c r="FKF159" s="11"/>
      <c r="FKG159" s="11"/>
      <c r="FKH159" s="11"/>
      <c r="FKI159" s="11"/>
      <c r="FKJ159" s="11"/>
      <c r="FKK159" s="11"/>
      <c r="FKL159" s="11"/>
      <c r="FKM159" s="11"/>
      <c r="FKN159" s="11"/>
      <c r="FKO159" s="11"/>
      <c r="FKP159" s="11"/>
      <c r="FKQ159" s="11"/>
      <c r="FKR159" s="11"/>
      <c r="FKS159" s="11"/>
      <c r="FKT159" s="11"/>
      <c r="FKU159" s="11"/>
      <c r="FKV159" s="11"/>
      <c r="FKW159" s="11"/>
      <c r="FKX159" s="11"/>
      <c r="FKY159" s="11"/>
      <c r="FKZ159" s="11"/>
      <c r="FLA159" s="11"/>
      <c r="FLB159" s="11"/>
      <c r="FLC159" s="11"/>
      <c r="FLD159" s="11"/>
      <c r="FLE159" s="11"/>
      <c r="FLF159" s="11"/>
      <c r="FLG159" s="11"/>
      <c r="FLH159" s="11"/>
      <c r="FLI159" s="11"/>
      <c r="FLJ159" s="11"/>
      <c r="FLK159" s="11"/>
      <c r="FLL159" s="11"/>
      <c r="FLM159" s="11"/>
      <c r="FLN159" s="11"/>
      <c r="FLO159" s="11"/>
      <c r="FLP159" s="11"/>
      <c r="FLQ159" s="11"/>
      <c r="FLR159" s="11"/>
      <c r="FLS159" s="11"/>
      <c r="FLT159" s="11"/>
      <c r="FLU159" s="11"/>
      <c r="FLV159" s="11"/>
      <c r="FLW159" s="11"/>
      <c r="FLX159" s="11"/>
      <c r="FLY159" s="11"/>
      <c r="FLZ159" s="11"/>
      <c r="FMA159" s="11"/>
      <c r="FMB159" s="11"/>
      <c r="FMC159" s="11"/>
      <c r="FMD159" s="11"/>
      <c r="FME159" s="11"/>
      <c r="FMF159" s="11"/>
      <c r="FMG159" s="11"/>
      <c r="FMH159" s="11"/>
      <c r="FMI159" s="11"/>
      <c r="FMJ159" s="11"/>
      <c r="FMK159" s="11"/>
      <c r="FML159" s="11"/>
      <c r="FMM159" s="11"/>
      <c r="FMN159" s="11"/>
      <c r="FMO159" s="11"/>
      <c r="FMP159" s="11"/>
      <c r="FMQ159" s="11"/>
      <c r="FMR159" s="11"/>
      <c r="FMS159" s="11"/>
      <c r="FMT159" s="11"/>
      <c r="FMU159" s="11"/>
      <c r="FMV159" s="11"/>
      <c r="FMW159" s="11"/>
      <c r="FMX159" s="11"/>
      <c r="FMY159" s="11"/>
      <c r="FMZ159" s="11"/>
      <c r="FNA159" s="11"/>
      <c r="FNB159" s="11"/>
      <c r="FNC159" s="11"/>
      <c r="FND159" s="11"/>
      <c r="FNE159" s="11"/>
      <c r="FNF159" s="11"/>
      <c r="FNG159" s="11"/>
      <c r="FNH159" s="11"/>
      <c r="FNI159" s="11"/>
      <c r="FNJ159" s="11"/>
      <c r="FNK159" s="11"/>
      <c r="FNL159" s="11"/>
      <c r="FNM159" s="11"/>
      <c r="FNN159" s="11"/>
      <c r="FNO159" s="11"/>
      <c r="FNP159" s="11"/>
      <c r="FNQ159" s="11"/>
      <c r="FNR159" s="11"/>
      <c r="FNS159" s="11"/>
      <c r="FNT159" s="11"/>
      <c r="FNU159" s="11"/>
      <c r="FNV159" s="11"/>
      <c r="FNW159" s="11"/>
      <c r="FNX159" s="11"/>
      <c r="FNY159" s="11"/>
      <c r="FNZ159" s="11"/>
      <c r="FOA159" s="11"/>
      <c r="FOB159" s="11"/>
      <c r="FOC159" s="11"/>
      <c r="FOD159" s="11"/>
      <c r="FOE159" s="11"/>
      <c r="FOF159" s="11"/>
      <c r="FOG159" s="11"/>
      <c r="FOH159" s="11"/>
      <c r="FOI159" s="11"/>
      <c r="FOJ159" s="11"/>
      <c r="FOK159" s="11"/>
      <c r="FOL159" s="11"/>
      <c r="FOM159" s="11"/>
      <c r="FON159" s="11"/>
      <c r="FOO159" s="11"/>
      <c r="FOP159" s="11"/>
      <c r="FOQ159" s="11"/>
      <c r="FOR159" s="11"/>
      <c r="FOS159" s="11"/>
      <c r="FOT159" s="11"/>
      <c r="FOU159" s="11"/>
      <c r="FOV159" s="11"/>
      <c r="FOW159" s="11"/>
      <c r="FOX159" s="11"/>
      <c r="FOY159" s="11"/>
      <c r="FOZ159" s="11"/>
      <c r="FPA159" s="11"/>
      <c r="FPB159" s="11"/>
      <c r="FPC159" s="11"/>
      <c r="FPD159" s="11"/>
      <c r="FPE159" s="11"/>
      <c r="FPF159" s="11"/>
      <c r="FPG159" s="11"/>
      <c r="FPH159" s="11"/>
      <c r="FPI159" s="11"/>
      <c r="FPJ159" s="11"/>
      <c r="FPK159" s="11"/>
      <c r="FPL159" s="11"/>
      <c r="FPM159" s="11"/>
      <c r="FPN159" s="11"/>
      <c r="FPO159" s="11"/>
      <c r="FPP159" s="11"/>
      <c r="FPQ159" s="11"/>
      <c r="FPR159" s="11"/>
      <c r="FPS159" s="11"/>
      <c r="FPT159" s="11"/>
      <c r="FPU159" s="11"/>
      <c r="FPV159" s="11"/>
      <c r="FPW159" s="11"/>
      <c r="FPX159" s="11"/>
      <c r="FPY159" s="11"/>
      <c r="FPZ159" s="11"/>
      <c r="FQA159" s="11"/>
      <c r="FQB159" s="11"/>
      <c r="FQC159" s="11"/>
      <c r="FQD159" s="11"/>
      <c r="FQE159" s="11"/>
      <c r="FQF159" s="11"/>
      <c r="FQG159" s="11"/>
      <c r="FQH159" s="11"/>
      <c r="FQI159" s="11"/>
      <c r="FQJ159" s="11"/>
      <c r="FQK159" s="11"/>
      <c r="FQL159" s="11"/>
      <c r="FQM159" s="11"/>
      <c r="FQN159" s="11"/>
      <c r="FQO159" s="11"/>
      <c r="FQP159" s="11"/>
      <c r="FQQ159" s="11"/>
      <c r="FQR159" s="11"/>
      <c r="FQS159" s="11"/>
      <c r="FQT159" s="11"/>
      <c r="FQU159" s="11"/>
      <c r="FQV159" s="11"/>
      <c r="FQW159" s="11"/>
      <c r="FQX159" s="11"/>
      <c r="FQY159" s="11"/>
      <c r="FQZ159" s="11"/>
      <c r="FRA159" s="11"/>
      <c r="FRB159" s="11"/>
      <c r="FRC159" s="11"/>
      <c r="FRD159" s="11"/>
      <c r="FRE159" s="11"/>
      <c r="FRF159" s="11"/>
      <c r="FRG159" s="11"/>
      <c r="FRH159" s="11"/>
      <c r="FRI159" s="11"/>
      <c r="FRJ159" s="11"/>
      <c r="FRK159" s="11"/>
      <c r="FRL159" s="11"/>
      <c r="FRM159" s="11"/>
      <c r="FRN159" s="11"/>
      <c r="FRO159" s="11"/>
      <c r="FRP159" s="11"/>
      <c r="FRQ159" s="11"/>
      <c r="FRR159" s="11"/>
      <c r="FRS159" s="11"/>
      <c r="FRT159" s="11"/>
      <c r="FRU159" s="11"/>
      <c r="FRV159" s="11"/>
      <c r="FRW159" s="11"/>
      <c r="FRX159" s="11"/>
      <c r="FRY159" s="11"/>
      <c r="FRZ159" s="11"/>
      <c r="FSA159" s="11"/>
      <c r="FSB159" s="11"/>
      <c r="FSC159" s="11"/>
      <c r="FSD159" s="11"/>
      <c r="FSE159" s="11"/>
      <c r="FSF159" s="11"/>
      <c r="FSG159" s="11"/>
      <c r="FSH159" s="11"/>
      <c r="FSI159" s="11"/>
      <c r="FSJ159" s="11"/>
      <c r="FSK159" s="11"/>
      <c r="FSL159" s="11"/>
      <c r="FSM159" s="11"/>
      <c r="FSN159" s="11"/>
      <c r="FSO159" s="11"/>
      <c r="FSP159" s="11"/>
      <c r="FSQ159" s="11"/>
      <c r="FSR159" s="11"/>
      <c r="FSS159" s="11"/>
      <c r="FST159" s="11"/>
      <c r="FSU159" s="11"/>
      <c r="FSV159" s="11"/>
      <c r="FSW159" s="11"/>
      <c r="FSX159" s="11"/>
      <c r="FSY159" s="11"/>
      <c r="FSZ159" s="11"/>
      <c r="FTA159" s="11"/>
      <c r="FTB159" s="11"/>
      <c r="FTC159" s="11"/>
      <c r="FTD159" s="11"/>
      <c r="FTE159" s="11"/>
      <c r="FTF159" s="11"/>
      <c r="FTG159" s="11"/>
      <c r="FTH159" s="11"/>
      <c r="FTI159" s="11"/>
      <c r="FTJ159" s="11"/>
      <c r="FTK159" s="11"/>
      <c r="FTL159" s="11"/>
      <c r="FTM159" s="11"/>
      <c r="FTN159" s="11"/>
      <c r="FTO159" s="11"/>
      <c r="FTP159" s="11"/>
      <c r="FTQ159" s="11"/>
      <c r="FTR159" s="11"/>
      <c r="FTS159" s="11"/>
      <c r="FTT159" s="11"/>
      <c r="FTU159" s="11"/>
      <c r="FTV159" s="11"/>
      <c r="FTW159" s="11"/>
      <c r="FTX159" s="11"/>
      <c r="FTY159" s="11"/>
      <c r="FTZ159" s="11"/>
      <c r="FUA159" s="11"/>
      <c r="FUB159" s="11"/>
      <c r="FUC159" s="11"/>
      <c r="FUD159" s="11"/>
      <c r="FUE159" s="11"/>
      <c r="FUF159" s="11"/>
      <c r="FUG159" s="11"/>
      <c r="FUH159" s="11"/>
      <c r="FUI159" s="11"/>
      <c r="FUJ159" s="11"/>
      <c r="FUK159" s="11"/>
      <c r="FUL159" s="11"/>
      <c r="FUM159" s="11"/>
      <c r="FUN159" s="11"/>
      <c r="FUO159" s="11"/>
      <c r="FUP159" s="11"/>
      <c r="FUQ159" s="11"/>
      <c r="FUR159" s="11"/>
      <c r="FUS159" s="11"/>
      <c r="FUT159" s="11"/>
      <c r="FUU159" s="11"/>
      <c r="FUV159" s="11"/>
      <c r="FUW159" s="11"/>
      <c r="FUX159" s="11"/>
      <c r="FUY159" s="11"/>
      <c r="FUZ159" s="11"/>
      <c r="FVA159" s="11"/>
      <c r="FVB159" s="11"/>
      <c r="FVC159" s="11"/>
      <c r="FVD159" s="11"/>
      <c r="FVE159" s="11"/>
      <c r="FVF159" s="11"/>
      <c r="FVG159" s="11"/>
      <c r="FVH159" s="11"/>
      <c r="FVI159" s="11"/>
      <c r="FVJ159" s="11"/>
      <c r="FVK159" s="11"/>
      <c r="FVL159" s="11"/>
      <c r="FVM159" s="11"/>
      <c r="FVN159" s="11"/>
      <c r="FVO159" s="11"/>
      <c r="FVP159" s="11"/>
      <c r="FVQ159" s="11"/>
      <c r="FVR159" s="11"/>
      <c r="FVS159" s="11"/>
      <c r="FVT159" s="11"/>
      <c r="FVU159" s="11"/>
      <c r="FVV159" s="11"/>
      <c r="FVW159" s="11"/>
      <c r="FVX159" s="11"/>
      <c r="FVY159" s="11"/>
      <c r="FVZ159" s="11"/>
      <c r="FWA159" s="11"/>
      <c r="FWB159" s="11"/>
      <c r="FWC159" s="11"/>
      <c r="FWD159" s="11"/>
      <c r="FWE159" s="11"/>
      <c r="FWF159" s="11"/>
      <c r="FWG159" s="11"/>
      <c r="FWH159" s="11"/>
      <c r="FWI159" s="11"/>
      <c r="FWJ159" s="11"/>
      <c r="FWK159" s="11"/>
      <c r="FWL159" s="11"/>
      <c r="FWM159" s="11"/>
      <c r="FWN159" s="11"/>
      <c r="FWO159" s="11"/>
      <c r="FWP159" s="11"/>
      <c r="FWQ159" s="11"/>
      <c r="FWR159" s="11"/>
      <c r="FWS159" s="11"/>
      <c r="FWT159" s="11"/>
      <c r="FWU159" s="11"/>
      <c r="FWV159" s="11"/>
      <c r="FWW159" s="11"/>
      <c r="FWX159" s="11"/>
      <c r="FWY159" s="11"/>
      <c r="FWZ159" s="11"/>
      <c r="FXA159" s="11"/>
      <c r="FXB159" s="11"/>
      <c r="FXC159" s="11"/>
      <c r="FXD159" s="11"/>
      <c r="FXE159" s="11"/>
      <c r="FXF159" s="11"/>
      <c r="FXG159" s="11"/>
      <c r="FXH159" s="11"/>
      <c r="FXI159" s="11"/>
      <c r="FXJ159" s="11"/>
      <c r="FXK159" s="11"/>
      <c r="FXL159" s="11"/>
      <c r="FXM159" s="11"/>
      <c r="FXN159" s="11"/>
      <c r="FXO159" s="11"/>
      <c r="FXP159" s="11"/>
      <c r="FXQ159" s="11"/>
      <c r="FXR159" s="11"/>
      <c r="FXS159" s="11"/>
      <c r="FXT159" s="11"/>
      <c r="FXU159" s="11"/>
      <c r="FXV159" s="11"/>
      <c r="FXW159" s="11"/>
      <c r="FXX159" s="11"/>
      <c r="FXY159" s="11"/>
      <c r="FXZ159" s="11"/>
      <c r="FYA159" s="11"/>
      <c r="FYB159" s="11"/>
      <c r="FYC159" s="11"/>
      <c r="FYD159" s="11"/>
      <c r="FYE159" s="11"/>
      <c r="FYF159" s="11"/>
      <c r="FYG159" s="11"/>
      <c r="FYH159" s="11"/>
      <c r="FYI159" s="11"/>
      <c r="FYJ159" s="11"/>
      <c r="FYK159" s="11"/>
      <c r="FYL159" s="11"/>
      <c r="FYM159" s="11"/>
      <c r="FYN159" s="11"/>
      <c r="FYO159" s="11"/>
      <c r="FYP159" s="11"/>
      <c r="FYQ159" s="11"/>
      <c r="FYR159" s="11"/>
      <c r="FYS159" s="11"/>
      <c r="FYT159" s="11"/>
      <c r="FYU159" s="11"/>
      <c r="FYV159" s="11"/>
      <c r="FYW159" s="11"/>
      <c r="FYX159" s="11"/>
      <c r="FYY159" s="11"/>
      <c r="FYZ159" s="11"/>
      <c r="FZA159" s="11"/>
      <c r="FZB159" s="11"/>
      <c r="FZC159" s="11"/>
      <c r="FZD159" s="11"/>
      <c r="FZE159" s="11"/>
      <c r="FZF159" s="11"/>
      <c r="FZG159" s="11"/>
      <c r="FZH159" s="11"/>
      <c r="FZI159" s="11"/>
      <c r="FZJ159" s="11"/>
      <c r="FZK159" s="11"/>
      <c r="FZL159" s="11"/>
      <c r="FZM159" s="11"/>
      <c r="FZN159" s="11"/>
      <c r="FZO159" s="11"/>
      <c r="FZP159" s="11"/>
      <c r="FZQ159" s="11"/>
      <c r="FZR159" s="11"/>
      <c r="FZS159" s="11"/>
      <c r="FZT159" s="11"/>
      <c r="FZU159" s="11"/>
      <c r="FZV159" s="11"/>
      <c r="FZW159" s="11"/>
      <c r="FZX159" s="11"/>
      <c r="FZY159" s="11"/>
      <c r="FZZ159" s="11"/>
      <c r="GAA159" s="11"/>
      <c r="GAB159" s="11"/>
      <c r="GAC159" s="11"/>
      <c r="GAD159" s="11"/>
      <c r="GAE159" s="11"/>
      <c r="GAF159" s="11"/>
      <c r="GAG159" s="11"/>
      <c r="GAH159" s="11"/>
      <c r="GAI159" s="11"/>
      <c r="GAJ159" s="11"/>
      <c r="GAK159" s="11"/>
      <c r="GAL159" s="11"/>
      <c r="GAM159" s="11"/>
      <c r="GAN159" s="11"/>
      <c r="GAO159" s="11"/>
      <c r="GAP159" s="11"/>
      <c r="GAQ159" s="11"/>
      <c r="GAR159" s="11"/>
      <c r="GAS159" s="11"/>
      <c r="GAT159" s="11"/>
      <c r="GAU159" s="11"/>
      <c r="GAV159" s="11"/>
      <c r="GAW159" s="11"/>
      <c r="GAX159" s="11"/>
      <c r="GAY159" s="11"/>
      <c r="GAZ159" s="11"/>
      <c r="GBA159" s="11"/>
      <c r="GBB159" s="11"/>
      <c r="GBC159" s="11"/>
      <c r="GBD159" s="11"/>
      <c r="GBE159" s="11"/>
      <c r="GBF159" s="11"/>
      <c r="GBG159" s="11"/>
      <c r="GBH159" s="11"/>
      <c r="GBI159" s="11"/>
      <c r="GBJ159" s="11"/>
      <c r="GBK159" s="11"/>
      <c r="GBL159" s="11"/>
      <c r="GBM159" s="11"/>
      <c r="GBN159" s="11"/>
      <c r="GBO159" s="11"/>
      <c r="GBP159" s="11"/>
      <c r="GBQ159" s="11"/>
      <c r="GBR159" s="11"/>
      <c r="GBS159" s="11"/>
      <c r="GBT159" s="11"/>
      <c r="GBU159" s="11"/>
      <c r="GBV159" s="11"/>
      <c r="GBW159" s="11"/>
      <c r="GBX159" s="11"/>
      <c r="GBY159" s="11"/>
      <c r="GBZ159" s="11"/>
      <c r="GCA159" s="11"/>
      <c r="GCB159" s="11"/>
      <c r="GCC159" s="11"/>
      <c r="GCD159" s="11"/>
      <c r="GCE159" s="11"/>
      <c r="GCF159" s="11"/>
      <c r="GCG159" s="11"/>
      <c r="GCH159" s="11"/>
      <c r="GCI159" s="11"/>
      <c r="GCJ159" s="11"/>
      <c r="GCK159" s="11"/>
      <c r="GCL159" s="11"/>
      <c r="GCM159" s="11"/>
      <c r="GCN159" s="11"/>
      <c r="GCO159" s="11"/>
      <c r="GCP159" s="11"/>
      <c r="GCQ159" s="11"/>
      <c r="GCR159" s="11"/>
      <c r="GCS159" s="11"/>
      <c r="GCT159" s="11"/>
      <c r="GCU159" s="11"/>
      <c r="GCV159" s="11"/>
      <c r="GCW159" s="11"/>
      <c r="GCX159" s="11"/>
      <c r="GCY159" s="11"/>
      <c r="GCZ159" s="11"/>
      <c r="GDA159" s="11"/>
      <c r="GDB159" s="11"/>
      <c r="GDC159" s="11"/>
      <c r="GDD159" s="11"/>
      <c r="GDE159" s="11"/>
      <c r="GDF159" s="11"/>
      <c r="GDG159" s="11"/>
      <c r="GDH159" s="11"/>
      <c r="GDI159" s="11"/>
      <c r="GDJ159" s="11"/>
      <c r="GDK159" s="11"/>
      <c r="GDL159" s="11"/>
      <c r="GDM159" s="11"/>
      <c r="GDN159" s="11"/>
      <c r="GDO159" s="11"/>
      <c r="GDP159" s="11"/>
      <c r="GDQ159" s="11"/>
      <c r="GDR159" s="11"/>
      <c r="GDS159" s="11"/>
      <c r="GDT159" s="11"/>
      <c r="GDU159" s="11"/>
      <c r="GDV159" s="11"/>
      <c r="GDW159" s="11"/>
      <c r="GDX159" s="11"/>
      <c r="GDY159" s="11"/>
      <c r="GDZ159" s="11"/>
      <c r="GEA159" s="11"/>
      <c r="GEB159" s="11"/>
      <c r="GEC159" s="11"/>
      <c r="GED159" s="11"/>
      <c r="GEE159" s="11"/>
      <c r="GEF159" s="11"/>
      <c r="GEG159" s="11"/>
      <c r="GEH159" s="11"/>
      <c r="GEI159" s="11"/>
      <c r="GEJ159" s="11"/>
      <c r="GEK159" s="11"/>
      <c r="GEL159" s="11"/>
      <c r="GEM159" s="11"/>
      <c r="GEN159" s="11"/>
      <c r="GEO159" s="11"/>
      <c r="GEP159" s="11"/>
      <c r="GEQ159" s="11"/>
      <c r="GER159" s="11"/>
      <c r="GES159" s="11"/>
      <c r="GET159" s="11"/>
      <c r="GEU159" s="11"/>
      <c r="GEV159" s="11"/>
      <c r="GEW159" s="11"/>
      <c r="GEX159" s="11"/>
      <c r="GEY159" s="11"/>
      <c r="GEZ159" s="11"/>
      <c r="GFA159" s="11"/>
      <c r="GFB159" s="11"/>
      <c r="GFC159" s="11"/>
      <c r="GFD159" s="11"/>
      <c r="GFE159" s="11"/>
      <c r="GFF159" s="11"/>
      <c r="GFG159" s="11"/>
      <c r="GFH159" s="11"/>
      <c r="GFI159" s="11"/>
      <c r="GFJ159" s="11"/>
      <c r="GFK159" s="11"/>
      <c r="GFL159" s="11"/>
      <c r="GFM159" s="11"/>
      <c r="GFN159" s="11"/>
      <c r="GFO159" s="11"/>
      <c r="GFP159" s="11"/>
      <c r="GFQ159" s="11"/>
      <c r="GFR159" s="11"/>
      <c r="GFS159" s="11"/>
      <c r="GFT159" s="11"/>
      <c r="GFU159" s="11"/>
      <c r="GFV159" s="11"/>
      <c r="GFW159" s="11"/>
      <c r="GFX159" s="11"/>
      <c r="GFY159" s="11"/>
      <c r="GFZ159" s="11"/>
      <c r="GGA159" s="11"/>
      <c r="GGB159" s="11"/>
      <c r="GGC159" s="11"/>
      <c r="GGD159" s="11"/>
      <c r="GGE159" s="11"/>
      <c r="GGF159" s="11"/>
      <c r="GGG159" s="11"/>
      <c r="GGH159" s="11"/>
      <c r="GGI159" s="11"/>
      <c r="GGJ159" s="11"/>
      <c r="GGK159" s="11"/>
      <c r="GGL159" s="11"/>
      <c r="GGM159" s="11"/>
      <c r="GGN159" s="11"/>
      <c r="GGO159" s="11"/>
      <c r="GGP159" s="11"/>
      <c r="GGQ159" s="11"/>
      <c r="GGR159" s="11"/>
      <c r="GGS159" s="11"/>
      <c r="GGT159" s="11"/>
      <c r="GGU159" s="11"/>
      <c r="GGV159" s="11"/>
      <c r="GGW159" s="11"/>
      <c r="GGX159" s="11"/>
      <c r="GGY159" s="11"/>
      <c r="GGZ159" s="11"/>
      <c r="GHA159" s="11"/>
      <c r="GHB159" s="11"/>
      <c r="GHC159" s="11"/>
      <c r="GHD159" s="11"/>
      <c r="GHE159" s="11"/>
      <c r="GHF159" s="11"/>
      <c r="GHG159" s="11"/>
      <c r="GHH159" s="11"/>
      <c r="GHI159" s="11"/>
      <c r="GHJ159" s="11"/>
      <c r="GHK159" s="11"/>
      <c r="GHL159" s="11"/>
      <c r="GHM159" s="11"/>
      <c r="GHN159" s="11"/>
      <c r="GHO159" s="11"/>
      <c r="GHP159" s="11"/>
      <c r="GHQ159" s="11"/>
      <c r="GHR159" s="11"/>
      <c r="GHS159" s="11"/>
      <c r="GHT159" s="11"/>
      <c r="GHU159" s="11"/>
      <c r="GHV159" s="11"/>
      <c r="GHW159" s="11"/>
      <c r="GHX159" s="11"/>
      <c r="GHY159" s="11"/>
      <c r="GHZ159" s="11"/>
      <c r="GIA159" s="11"/>
      <c r="GIB159" s="11"/>
      <c r="GIC159" s="11"/>
      <c r="GID159" s="11"/>
      <c r="GIE159" s="11"/>
      <c r="GIF159" s="11"/>
      <c r="GIG159" s="11"/>
      <c r="GIH159" s="11"/>
      <c r="GII159" s="11"/>
      <c r="GIJ159" s="11"/>
      <c r="GIK159" s="11"/>
      <c r="GIL159" s="11"/>
      <c r="GIM159" s="11"/>
      <c r="GIN159" s="11"/>
      <c r="GIO159" s="11"/>
      <c r="GIP159" s="11"/>
      <c r="GIQ159" s="11"/>
      <c r="GIR159" s="11"/>
      <c r="GIS159" s="11"/>
      <c r="GIT159" s="11"/>
      <c r="GIU159" s="11"/>
      <c r="GIV159" s="11"/>
      <c r="GIW159" s="11"/>
      <c r="GIX159" s="11"/>
      <c r="GIY159" s="11"/>
      <c r="GIZ159" s="11"/>
      <c r="GJA159" s="11"/>
      <c r="GJB159" s="11"/>
      <c r="GJC159" s="11"/>
      <c r="GJD159" s="11"/>
      <c r="GJE159" s="11"/>
      <c r="GJF159" s="11"/>
      <c r="GJG159" s="11"/>
      <c r="GJH159" s="11"/>
      <c r="GJI159" s="11"/>
      <c r="GJJ159" s="11"/>
      <c r="GJK159" s="11"/>
      <c r="GJL159" s="11"/>
      <c r="GJM159" s="11"/>
      <c r="GJN159" s="11"/>
      <c r="GJO159" s="11"/>
      <c r="GJP159" s="11"/>
      <c r="GJQ159" s="11"/>
      <c r="GJR159" s="11"/>
      <c r="GJS159" s="11"/>
      <c r="GJT159" s="11"/>
      <c r="GJU159" s="11"/>
      <c r="GJV159" s="11"/>
      <c r="GJW159" s="11"/>
      <c r="GJX159" s="11"/>
      <c r="GJY159" s="11"/>
      <c r="GJZ159" s="11"/>
      <c r="GKA159" s="11"/>
      <c r="GKB159" s="11"/>
      <c r="GKC159" s="11"/>
      <c r="GKD159" s="11"/>
      <c r="GKE159" s="11"/>
      <c r="GKF159" s="11"/>
      <c r="GKG159" s="11"/>
      <c r="GKH159" s="11"/>
      <c r="GKI159" s="11"/>
      <c r="GKJ159" s="11"/>
      <c r="GKK159" s="11"/>
      <c r="GKL159" s="11"/>
      <c r="GKM159" s="11"/>
      <c r="GKN159" s="11"/>
      <c r="GKO159" s="11"/>
      <c r="GKP159" s="11"/>
      <c r="GKQ159" s="11"/>
      <c r="GKR159" s="11"/>
      <c r="GKS159" s="11"/>
      <c r="GKT159" s="11"/>
      <c r="GKU159" s="11"/>
      <c r="GKV159" s="11"/>
      <c r="GKW159" s="11"/>
      <c r="GKX159" s="11"/>
      <c r="GKY159" s="11"/>
      <c r="GKZ159" s="11"/>
      <c r="GLA159" s="11"/>
      <c r="GLB159" s="11"/>
      <c r="GLC159" s="11"/>
      <c r="GLD159" s="11"/>
      <c r="GLE159" s="11"/>
      <c r="GLF159" s="11"/>
      <c r="GLG159" s="11"/>
      <c r="GLH159" s="11"/>
      <c r="GLI159" s="11"/>
      <c r="GLJ159" s="11"/>
      <c r="GLK159" s="11"/>
      <c r="GLL159" s="11"/>
      <c r="GLM159" s="11"/>
      <c r="GLN159" s="11"/>
      <c r="GLO159" s="11"/>
      <c r="GLP159" s="11"/>
      <c r="GLQ159" s="11"/>
      <c r="GLR159" s="11"/>
      <c r="GLS159" s="11"/>
      <c r="GLT159" s="11"/>
      <c r="GLU159" s="11"/>
      <c r="GLV159" s="11"/>
      <c r="GLW159" s="11"/>
      <c r="GLX159" s="11"/>
      <c r="GLY159" s="11"/>
      <c r="GLZ159" s="11"/>
      <c r="GMA159" s="11"/>
      <c r="GMB159" s="11"/>
      <c r="GMC159" s="11"/>
      <c r="GMD159" s="11"/>
      <c r="GME159" s="11"/>
      <c r="GMF159" s="11"/>
      <c r="GMG159" s="11"/>
      <c r="GMH159" s="11"/>
      <c r="GMI159" s="11"/>
      <c r="GMJ159" s="11"/>
      <c r="GMK159" s="11"/>
      <c r="GML159" s="11"/>
      <c r="GMM159" s="11"/>
      <c r="GMN159" s="11"/>
      <c r="GMO159" s="11"/>
      <c r="GMP159" s="11"/>
      <c r="GMQ159" s="11"/>
      <c r="GMR159" s="11"/>
      <c r="GMS159" s="11"/>
      <c r="GMT159" s="11"/>
      <c r="GMU159" s="11"/>
      <c r="GMV159" s="11"/>
      <c r="GMW159" s="11"/>
      <c r="GMX159" s="11"/>
      <c r="GMY159" s="11"/>
      <c r="GMZ159" s="11"/>
      <c r="GNA159" s="11"/>
      <c r="GNB159" s="11"/>
      <c r="GNC159" s="11"/>
      <c r="GND159" s="11"/>
      <c r="GNE159" s="11"/>
      <c r="GNF159" s="11"/>
      <c r="GNG159" s="11"/>
      <c r="GNH159" s="11"/>
      <c r="GNI159" s="11"/>
      <c r="GNJ159" s="11"/>
      <c r="GNK159" s="11"/>
      <c r="GNL159" s="11"/>
      <c r="GNM159" s="11"/>
      <c r="GNN159" s="11"/>
      <c r="GNO159" s="11"/>
      <c r="GNP159" s="11"/>
      <c r="GNQ159" s="11"/>
      <c r="GNR159" s="11"/>
      <c r="GNS159" s="11"/>
      <c r="GNT159" s="11"/>
      <c r="GNU159" s="11"/>
      <c r="GNV159" s="11"/>
      <c r="GNW159" s="11"/>
      <c r="GNX159" s="11"/>
      <c r="GNY159" s="11"/>
      <c r="GNZ159" s="11"/>
      <c r="GOA159" s="11"/>
      <c r="GOB159" s="11"/>
      <c r="GOC159" s="11"/>
      <c r="GOD159" s="11"/>
      <c r="GOE159" s="11"/>
      <c r="GOF159" s="11"/>
      <c r="GOG159" s="11"/>
      <c r="GOH159" s="11"/>
      <c r="GOI159" s="11"/>
      <c r="GOJ159" s="11"/>
      <c r="GOK159" s="11"/>
      <c r="GOL159" s="11"/>
      <c r="GOM159" s="11"/>
      <c r="GON159" s="11"/>
      <c r="GOO159" s="11"/>
      <c r="GOP159" s="11"/>
      <c r="GOQ159" s="11"/>
      <c r="GOR159" s="11"/>
      <c r="GOS159" s="11"/>
      <c r="GOT159" s="11"/>
      <c r="GOU159" s="11"/>
      <c r="GOV159" s="11"/>
      <c r="GOW159" s="11"/>
      <c r="GOX159" s="11"/>
      <c r="GOY159" s="11"/>
      <c r="GOZ159" s="11"/>
      <c r="GPA159" s="11"/>
      <c r="GPB159" s="11"/>
      <c r="GPC159" s="11"/>
      <c r="GPD159" s="11"/>
      <c r="GPE159" s="11"/>
      <c r="GPF159" s="11"/>
      <c r="GPG159" s="11"/>
      <c r="GPH159" s="11"/>
      <c r="GPI159" s="11"/>
      <c r="GPJ159" s="11"/>
      <c r="GPK159" s="11"/>
      <c r="GPL159" s="11"/>
      <c r="GPM159" s="11"/>
      <c r="GPN159" s="11"/>
      <c r="GPO159" s="11"/>
      <c r="GPP159" s="11"/>
      <c r="GPQ159" s="11"/>
      <c r="GPR159" s="11"/>
      <c r="GPS159" s="11"/>
      <c r="GPT159" s="11"/>
      <c r="GPU159" s="11"/>
      <c r="GPV159" s="11"/>
      <c r="GPW159" s="11"/>
      <c r="GPX159" s="11"/>
      <c r="GPY159" s="11"/>
      <c r="GPZ159" s="11"/>
      <c r="GQA159" s="11"/>
      <c r="GQB159" s="11"/>
      <c r="GQC159" s="11"/>
      <c r="GQD159" s="11"/>
      <c r="GQE159" s="11"/>
      <c r="GQF159" s="11"/>
      <c r="GQG159" s="11"/>
      <c r="GQH159" s="11"/>
      <c r="GQI159" s="11"/>
      <c r="GQJ159" s="11"/>
      <c r="GQK159" s="11"/>
      <c r="GQL159" s="11"/>
      <c r="GQM159" s="11"/>
      <c r="GQN159" s="11"/>
      <c r="GQO159" s="11"/>
      <c r="GQP159" s="11"/>
      <c r="GQQ159" s="11"/>
      <c r="GQR159" s="11"/>
      <c r="GQS159" s="11"/>
      <c r="GQT159" s="11"/>
      <c r="GQU159" s="11"/>
      <c r="GQV159" s="11"/>
      <c r="GQW159" s="11"/>
      <c r="GQX159" s="11"/>
      <c r="GQY159" s="11"/>
      <c r="GQZ159" s="11"/>
      <c r="GRA159" s="11"/>
      <c r="GRB159" s="11"/>
      <c r="GRC159" s="11"/>
      <c r="GRD159" s="11"/>
      <c r="GRE159" s="11"/>
      <c r="GRF159" s="11"/>
      <c r="GRG159" s="11"/>
      <c r="GRH159" s="11"/>
      <c r="GRI159" s="11"/>
      <c r="GRJ159" s="11"/>
      <c r="GRK159" s="11"/>
      <c r="GRL159" s="11"/>
      <c r="GRM159" s="11"/>
      <c r="GRN159" s="11"/>
      <c r="GRO159" s="11"/>
      <c r="GRP159" s="11"/>
      <c r="GRQ159" s="11"/>
      <c r="GRR159" s="11"/>
      <c r="GRS159" s="11"/>
      <c r="GRT159" s="11"/>
      <c r="GRU159" s="11"/>
      <c r="GRV159" s="11"/>
      <c r="GRW159" s="11"/>
      <c r="GRX159" s="11"/>
      <c r="GRY159" s="11"/>
      <c r="GRZ159" s="11"/>
      <c r="GSA159" s="11"/>
      <c r="GSB159" s="11"/>
      <c r="GSC159" s="11"/>
      <c r="GSD159" s="11"/>
      <c r="GSE159" s="11"/>
      <c r="GSF159" s="11"/>
      <c r="GSG159" s="11"/>
      <c r="GSH159" s="11"/>
      <c r="GSI159" s="11"/>
      <c r="GSJ159" s="11"/>
      <c r="GSK159" s="11"/>
      <c r="GSL159" s="11"/>
      <c r="GSM159" s="11"/>
      <c r="GSN159" s="11"/>
      <c r="GSO159" s="11"/>
      <c r="GSP159" s="11"/>
      <c r="GSQ159" s="11"/>
      <c r="GSR159" s="11"/>
      <c r="GSS159" s="11"/>
      <c r="GST159" s="11"/>
      <c r="GSU159" s="11"/>
      <c r="GSV159" s="11"/>
      <c r="GSW159" s="11"/>
      <c r="GSX159" s="11"/>
      <c r="GSY159" s="11"/>
      <c r="GSZ159" s="11"/>
      <c r="GTA159" s="11"/>
      <c r="GTB159" s="11"/>
      <c r="GTC159" s="11"/>
      <c r="GTD159" s="11"/>
      <c r="GTE159" s="11"/>
      <c r="GTF159" s="11"/>
      <c r="GTG159" s="11"/>
      <c r="GTH159" s="11"/>
      <c r="GTI159" s="11"/>
      <c r="GTJ159" s="11"/>
      <c r="GTK159" s="11"/>
      <c r="GTL159" s="11"/>
      <c r="GTM159" s="11"/>
      <c r="GTN159" s="11"/>
      <c r="GTO159" s="11"/>
      <c r="GTP159" s="11"/>
      <c r="GTQ159" s="11"/>
      <c r="GTR159" s="11"/>
      <c r="GTS159" s="11"/>
      <c r="GTT159" s="11"/>
      <c r="GTU159" s="11"/>
      <c r="GTV159" s="11"/>
      <c r="GTW159" s="11"/>
      <c r="GTX159" s="11"/>
      <c r="GTY159" s="11"/>
      <c r="GTZ159" s="11"/>
      <c r="GUA159" s="11"/>
      <c r="GUB159" s="11"/>
      <c r="GUC159" s="11"/>
      <c r="GUD159" s="11"/>
      <c r="GUE159" s="11"/>
      <c r="GUF159" s="11"/>
      <c r="GUG159" s="11"/>
      <c r="GUH159" s="11"/>
      <c r="GUI159" s="11"/>
      <c r="GUJ159" s="11"/>
      <c r="GUK159" s="11"/>
      <c r="GUL159" s="11"/>
      <c r="GUM159" s="11"/>
      <c r="GUN159" s="11"/>
      <c r="GUO159" s="11"/>
      <c r="GUP159" s="11"/>
      <c r="GUQ159" s="11"/>
      <c r="GUR159" s="11"/>
      <c r="GUS159" s="11"/>
      <c r="GUT159" s="11"/>
      <c r="GUU159" s="11"/>
      <c r="GUV159" s="11"/>
      <c r="GUW159" s="11"/>
      <c r="GUX159" s="11"/>
      <c r="GUY159" s="11"/>
      <c r="GUZ159" s="11"/>
      <c r="GVA159" s="11"/>
      <c r="GVB159" s="11"/>
      <c r="GVC159" s="11"/>
      <c r="GVD159" s="11"/>
      <c r="GVE159" s="11"/>
      <c r="GVF159" s="11"/>
      <c r="GVG159" s="11"/>
      <c r="GVH159" s="11"/>
      <c r="GVI159" s="11"/>
      <c r="GVJ159" s="11"/>
      <c r="GVK159" s="11"/>
      <c r="GVL159" s="11"/>
      <c r="GVM159" s="11"/>
      <c r="GVN159" s="11"/>
      <c r="GVO159" s="11"/>
      <c r="GVP159" s="11"/>
      <c r="GVQ159" s="11"/>
      <c r="GVR159" s="11"/>
      <c r="GVS159" s="11"/>
      <c r="GVT159" s="11"/>
      <c r="GVU159" s="11"/>
      <c r="GVV159" s="11"/>
      <c r="GVW159" s="11"/>
      <c r="GVX159" s="11"/>
      <c r="GVY159" s="11"/>
      <c r="GVZ159" s="11"/>
      <c r="GWA159" s="11"/>
      <c r="GWB159" s="11"/>
      <c r="GWC159" s="11"/>
      <c r="GWD159" s="11"/>
      <c r="GWE159" s="11"/>
      <c r="GWF159" s="11"/>
      <c r="GWG159" s="11"/>
      <c r="GWH159" s="11"/>
      <c r="GWI159" s="11"/>
      <c r="GWJ159" s="11"/>
      <c r="GWK159" s="11"/>
      <c r="GWL159" s="11"/>
      <c r="GWM159" s="11"/>
      <c r="GWN159" s="11"/>
      <c r="GWO159" s="11"/>
      <c r="GWP159" s="11"/>
      <c r="GWQ159" s="11"/>
      <c r="GWR159" s="11"/>
      <c r="GWS159" s="11"/>
      <c r="GWT159" s="11"/>
      <c r="GWU159" s="11"/>
      <c r="GWV159" s="11"/>
      <c r="GWW159" s="11"/>
      <c r="GWX159" s="11"/>
      <c r="GWY159" s="11"/>
      <c r="GWZ159" s="11"/>
      <c r="GXA159" s="11"/>
      <c r="GXB159" s="11"/>
      <c r="GXC159" s="11"/>
      <c r="GXD159" s="11"/>
      <c r="GXE159" s="11"/>
      <c r="GXF159" s="11"/>
      <c r="GXG159" s="11"/>
      <c r="GXH159" s="11"/>
      <c r="GXI159" s="11"/>
      <c r="GXJ159" s="11"/>
      <c r="GXK159" s="11"/>
      <c r="GXL159" s="11"/>
      <c r="GXM159" s="11"/>
      <c r="GXN159" s="11"/>
      <c r="GXO159" s="11"/>
      <c r="GXP159" s="11"/>
      <c r="GXQ159" s="11"/>
      <c r="GXR159" s="11"/>
      <c r="GXS159" s="11"/>
      <c r="GXT159" s="11"/>
      <c r="GXU159" s="11"/>
      <c r="GXV159" s="11"/>
      <c r="GXW159" s="11"/>
      <c r="GXX159" s="11"/>
      <c r="GXY159" s="11"/>
      <c r="GXZ159" s="11"/>
      <c r="GYA159" s="11"/>
      <c r="GYB159" s="11"/>
      <c r="GYC159" s="11"/>
      <c r="GYD159" s="11"/>
      <c r="GYE159" s="11"/>
      <c r="GYF159" s="11"/>
      <c r="GYG159" s="11"/>
      <c r="GYH159" s="11"/>
      <c r="GYI159" s="11"/>
      <c r="GYJ159" s="11"/>
      <c r="GYK159" s="11"/>
      <c r="GYL159" s="11"/>
      <c r="GYM159" s="11"/>
      <c r="GYN159" s="11"/>
      <c r="GYO159" s="11"/>
      <c r="GYP159" s="11"/>
      <c r="GYQ159" s="11"/>
      <c r="GYR159" s="11"/>
      <c r="GYS159" s="11"/>
      <c r="GYT159" s="11"/>
      <c r="GYU159" s="11"/>
      <c r="GYV159" s="11"/>
      <c r="GYW159" s="11"/>
      <c r="GYX159" s="11"/>
      <c r="GYY159" s="11"/>
      <c r="GYZ159" s="11"/>
      <c r="GZA159" s="11"/>
      <c r="GZB159" s="11"/>
      <c r="GZC159" s="11"/>
      <c r="GZD159" s="11"/>
      <c r="GZE159" s="11"/>
      <c r="GZF159" s="11"/>
      <c r="GZG159" s="11"/>
      <c r="GZH159" s="11"/>
      <c r="GZI159" s="11"/>
      <c r="GZJ159" s="11"/>
      <c r="GZK159" s="11"/>
      <c r="GZL159" s="11"/>
      <c r="GZM159" s="11"/>
      <c r="GZN159" s="11"/>
      <c r="GZO159" s="11"/>
      <c r="GZP159" s="11"/>
      <c r="GZQ159" s="11"/>
      <c r="GZR159" s="11"/>
      <c r="GZS159" s="11"/>
      <c r="GZT159" s="11"/>
      <c r="GZU159" s="11"/>
      <c r="GZV159" s="11"/>
      <c r="GZW159" s="11"/>
      <c r="GZX159" s="11"/>
      <c r="GZY159" s="11"/>
      <c r="GZZ159" s="11"/>
      <c r="HAA159" s="11"/>
      <c r="HAB159" s="11"/>
      <c r="HAC159" s="11"/>
      <c r="HAD159" s="11"/>
      <c r="HAE159" s="11"/>
      <c r="HAF159" s="11"/>
      <c r="HAG159" s="11"/>
      <c r="HAH159" s="11"/>
      <c r="HAI159" s="11"/>
      <c r="HAJ159" s="11"/>
      <c r="HAK159" s="11"/>
      <c r="HAL159" s="11"/>
      <c r="HAM159" s="11"/>
      <c r="HAN159" s="11"/>
      <c r="HAO159" s="11"/>
      <c r="HAP159" s="11"/>
      <c r="HAQ159" s="11"/>
      <c r="HAR159" s="11"/>
      <c r="HAS159" s="11"/>
      <c r="HAT159" s="11"/>
      <c r="HAU159" s="11"/>
      <c r="HAV159" s="11"/>
      <c r="HAW159" s="11"/>
      <c r="HAX159" s="11"/>
      <c r="HAY159" s="11"/>
      <c r="HAZ159" s="11"/>
      <c r="HBA159" s="11"/>
      <c r="HBB159" s="11"/>
      <c r="HBC159" s="11"/>
      <c r="HBD159" s="11"/>
      <c r="HBE159" s="11"/>
      <c r="HBF159" s="11"/>
      <c r="HBG159" s="11"/>
      <c r="HBH159" s="11"/>
      <c r="HBI159" s="11"/>
      <c r="HBJ159" s="11"/>
      <c r="HBK159" s="11"/>
      <c r="HBL159" s="11"/>
      <c r="HBM159" s="11"/>
      <c r="HBN159" s="11"/>
      <c r="HBO159" s="11"/>
      <c r="HBP159" s="11"/>
      <c r="HBQ159" s="11"/>
      <c r="HBR159" s="11"/>
      <c r="HBS159" s="11"/>
      <c r="HBT159" s="11"/>
      <c r="HBU159" s="11"/>
      <c r="HBV159" s="11"/>
      <c r="HBW159" s="11"/>
      <c r="HBX159" s="11"/>
      <c r="HBY159" s="11"/>
      <c r="HBZ159" s="11"/>
      <c r="HCA159" s="11"/>
      <c r="HCB159" s="11"/>
      <c r="HCC159" s="11"/>
      <c r="HCD159" s="11"/>
      <c r="HCE159" s="11"/>
      <c r="HCF159" s="11"/>
      <c r="HCG159" s="11"/>
      <c r="HCH159" s="11"/>
      <c r="HCI159" s="11"/>
      <c r="HCJ159" s="11"/>
      <c r="HCK159" s="11"/>
      <c r="HCL159" s="11"/>
      <c r="HCM159" s="11"/>
      <c r="HCN159" s="11"/>
      <c r="HCO159" s="11"/>
      <c r="HCP159" s="11"/>
      <c r="HCQ159" s="11"/>
      <c r="HCR159" s="11"/>
      <c r="HCS159" s="11"/>
      <c r="HCT159" s="11"/>
      <c r="HCU159" s="11"/>
      <c r="HCV159" s="11"/>
      <c r="HCW159" s="11"/>
      <c r="HCX159" s="11"/>
      <c r="HCY159" s="11"/>
      <c r="HCZ159" s="11"/>
      <c r="HDA159" s="11"/>
      <c r="HDB159" s="11"/>
      <c r="HDC159" s="11"/>
      <c r="HDD159" s="11"/>
      <c r="HDE159" s="11"/>
      <c r="HDF159" s="11"/>
      <c r="HDG159" s="11"/>
      <c r="HDH159" s="11"/>
      <c r="HDI159" s="11"/>
      <c r="HDJ159" s="11"/>
      <c r="HDK159" s="11"/>
      <c r="HDL159" s="11"/>
      <c r="HDM159" s="11"/>
      <c r="HDN159" s="11"/>
      <c r="HDO159" s="11"/>
      <c r="HDP159" s="11"/>
      <c r="HDQ159" s="11"/>
      <c r="HDR159" s="11"/>
      <c r="HDS159" s="11"/>
      <c r="HDT159" s="11"/>
      <c r="HDU159" s="11"/>
      <c r="HDV159" s="11"/>
      <c r="HDW159" s="11"/>
      <c r="HDX159" s="11"/>
      <c r="HDY159" s="11"/>
      <c r="HDZ159" s="11"/>
      <c r="HEA159" s="11"/>
      <c r="HEB159" s="11"/>
      <c r="HEC159" s="11"/>
      <c r="HED159" s="11"/>
      <c r="HEE159" s="11"/>
      <c r="HEF159" s="11"/>
      <c r="HEG159" s="11"/>
      <c r="HEH159" s="11"/>
      <c r="HEI159" s="11"/>
      <c r="HEJ159" s="11"/>
      <c r="HEK159" s="11"/>
      <c r="HEL159" s="11"/>
      <c r="HEM159" s="11"/>
      <c r="HEN159" s="11"/>
      <c r="HEO159" s="11"/>
      <c r="HEP159" s="11"/>
      <c r="HEQ159" s="11"/>
      <c r="HER159" s="11"/>
      <c r="HES159" s="11"/>
      <c r="HET159" s="11"/>
      <c r="HEU159" s="11"/>
      <c r="HEV159" s="11"/>
      <c r="HEW159" s="11"/>
      <c r="HEX159" s="11"/>
      <c r="HEY159" s="11"/>
      <c r="HEZ159" s="11"/>
      <c r="HFA159" s="11"/>
      <c r="HFB159" s="11"/>
      <c r="HFC159" s="11"/>
      <c r="HFD159" s="11"/>
      <c r="HFE159" s="11"/>
      <c r="HFF159" s="11"/>
      <c r="HFG159" s="11"/>
      <c r="HFH159" s="11"/>
      <c r="HFI159" s="11"/>
      <c r="HFJ159" s="11"/>
      <c r="HFK159" s="11"/>
      <c r="HFL159" s="11"/>
      <c r="HFM159" s="11"/>
      <c r="HFN159" s="11"/>
      <c r="HFO159" s="11"/>
      <c r="HFP159" s="11"/>
      <c r="HFQ159" s="11"/>
      <c r="HFR159" s="11"/>
      <c r="HFS159" s="11"/>
      <c r="HFT159" s="11"/>
      <c r="HFU159" s="11"/>
      <c r="HFV159" s="11"/>
      <c r="HFW159" s="11"/>
      <c r="HFX159" s="11"/>
      <c r="HFY159" s="11"/>
      <c r="HFZ159" s="11"/>
      <c r="HGA159" s="11"/>
      <c r="HGB159" s="11"/>
      <c r="HGC159" s="11"/>
      <c r="HGD159" s="11"/>
      <c r="HGE159" s="11"/>
      <c r="HGF159" s="11"/>
      <c r="HGG159" s="11"/>
      <c r="HGH159" s="11"/>
      <c r="HGI159" s="11"/>
      <c r="HGJ159" s="11"/>
      <c r="HGK159" s="11"/>
      <c r="HGL159" s="11"/>
      <c r="HGM159" s="11"/>
      <c r="HGN159" s="11"/>
      <c r="HGO159" s="11"/>
      <c r="HGP159" s="11"/>
      <c r="HGQ159" s="11"/>
      <c r="HGR159" s="11"/>
      <c r="HGS159" s="11"/>
      <c r="HGT159" s="11"/>
      <c r="HGU159" s="11"/>
      <c r="HGV159" s="11"/>
      <c r="HGW159" s="11"/>
      <c r="HGX159" s="11"/>
      <c r="HGY159" s="11"/>
      <c r="HGZ159" s="11"/>
      <c r="HHA159" s="11"/>
      <c r="HHB159" s="11"/>
      <c r="HHC159" s="11"/>
      <c r="HHD159" s="11"/>
      <c r="HHE159" s="11"/>
      <c r="HHF159" s="11"/>
      <c r="HHG159" s="11"/>
      <c r="HHH159" s="11"/>
      <c r="HHI159" s="11"/>
      <c r="HHJ159" s="11"/>
      <c r="HHK159" s="11"/>
      <c r="HHL159" s="11"/>
      <c r="HHM159" s="11"/>
      <c r="HHN159" s="11"/>
      <c r="HHO159" s="11"/>
      <c r="HHP159" s="11"/>
      <c r="HHQ159" s="11"/>
      <c r="HHR159" s="11"/>
      <c r="HHS159" s="11"/>
      <c r="HHT159" s="11"/>
      <c r="HHU159" s="11"/>
      <c r="HHV159" s="11"/>
      <c r="HHW159" s="11"/>
      <c r="HHX159" s="11"/>
      <c r="HHY159" s="11"/>
      <c r="HHZ159" s="11"/>
      <c r="HIA159" s="11"/>
      <c r="HIB159" s="11"/>
      <c r="HIC159" s="11"/>
      <c r="HID159" s="11"/>
      <c r="HIE159" s="11"/>
      <c r="HIF159" s="11"/>
      <c r="HIG159" s="11"/>
      <c r="HIH159" s="11"/>
      <c r="HII159" s="11"/>
      <c r="HIJ159" s="11"/>
      <c r="HIK159" s="11"/>
      <c r="HIL159" s="11"/>
      <c r="HIM159" s="11"/>
      <c r="HIN159" s="11"/>
      <c r="HIO159" s="11"/>
      <c r="HIP159" s="11"/>
      <c r="HIQ159" s="11"/>
      <c r="HIR159" s="11"/>
      <c r="HIS159" s="11"/>
      <c r="HIT159" s="11"/>
      <c r="HIU159" s="11"/>
      <c r="HIV159" s="11"/>
      <c r="HIW159" s="11"/>
      <c r="HIX159" s="11"/>
      <c r="HIY159" s="11"/>
      <c r="HIZ159" s="11"/>
      <c r="HJA159" s="11"/>
      <c r="HJB159" s="11"/>
      <c r="HJC159" s="11"/>
      <c r="HJD159" s="11"/>
      <c r="HJE159" s="11"/>
      <c r="HJF159" s="11"/>
      <c r="HJG159" s="11"/>
      <c r="HJH159" s="11"/>
      <c r="HJI159" s="11"/>
      <c r="HJJ159" s="11"/>
      <c r="HJK159" s="11"/>
      <c r="HJL159" s="11"/>
      <c r="HJM159" s="11"/>
      <c r="HJN159" s="11"/>
      <c r="HJO159" s="11"/>
      <c r="HJP159" s="11"/>
      <c r="HJQ159" s="11"/>
      <c r="HJR159" s="11"/>
      <c r="HJS159" s="11"/>
      <c r="HJT159" s="11"/>
      <c r="HJU159" s="11"/>
      <c r="HJV159" s="11"/>
      <c r="HJW159" s="11"/>
      <c r="HJX159" s="11"/>
      <c r="HJY159" s="11"/>
      <c r="HJZ159" s="11"/>
      <c r="HKA159" s="11"/>
      <c r="HKB159" s="11"/>
      <c r="HKC159" s="11"/>
      <c r="HKD159" s="11"/>
      <c r="HKE159" s="11"/>
      <c r="HKF159" s="11"/>
      <c r="HKG159" s="11"/>
      <c r="HKH159" s="11"/>
      <c r="HKI159" s="11"/>
      <c r="HKJ159" s="11"/>
      <c r="HKK159" s="11"/>
      <c r="HKL159" s="11"/>
      <c r="HKM159" s="11"/>
      <c r="HKN159" s="11"/>
      <c r="HKO159" s="11"/>
      <c r="HKP159" s="11"/>
      <c r="HKQ159" s="11"/>
      <c r="HKR159" s="11"/>
      <c r="HKS159" s="11"/>
      <c r="HKT159" s="11"/>
      <c r="HKU159" s="11"/>
      <c r="HKV159" s="11"/>
      <c r="HKW159" s="11"/>
      <c r="HKX159" s="11"/>
      <c r="HKY159" s="11"/>
      <c r="HKZ159" s="11"/>
      <c r="HLA159" s="11"/>
      <c r="HLB159" s="11"/>
      <c r="HLC159" s="11"/>
      <c r="HLD159" s="11"/>
      <c r="HLE159" s="11"/>
      <c r="HLF159" s="11"/>
      <c r="HLG159" s="11"/>
      <c r="HLH159" s="11"/>
      <c r="HLI159" s="11"/>
      <c r="HLJ159" s="11"/>
      <c r="HLK159" s="11"/>
      <c r="HLL159" s="11"/>
      <c r="HLM159" s="11"/>
      <c r="HLN159" s="11"/>
      <c r="HLO159" s="11"/>
      <c r="HLP159" s="11"/>
      <c r="HLQ159" s="11"/>
      <c r="HLR159" s="11"/>
      <c r="HLS159" s="11"/>
      <c r="HLT159" s="11"/>
      <c r="HLU159" s="11"/>
      <c r="HLV159" s="11"/>
      <c r="HLW159" s="11"/>
      <c r="HLX159" s="11"/>
      <c r="HLY159" s="11"/>
      <c r="HLZ159" s="11"/>
      <c r="HMA159" s="11"/>
      <c r="HMB159" s="11"/>
      <c r="HMC159" s="11"/>
      <c r="HMD159" s="11"/>
      <c r="HME159" s="11"/>
      <c r="HMF159" s="11"/>
      <c r="HMG159" s="11"/>
      <c r="HMH159" s="11"/>
      <c r="HMI159" s="11"/>
      <c r="HMJ159" s="11"/>
      <c r="HMK159" s="11"/>
      <c r="HML159" s="11"/>
      <c r="HMM159" s="11"/>
      <c r="HMN159" s="11"/>
      <c r="HMO159" s="11"/>
      <c r="HMP159" s="11"/>
      <c r="HMQ159" s="11"/>
      <c r="HMR159" s="11"/>
      <c r="HMS159" s="11"/>
      <c r="HMT159" s="11"/>
      <c r="HMU159" s="11"/>
      <c r="HMV159" s="11"/>
      <c r="HMW159" s="11"/>
      <c r="HMX159" s="11"/>
      <c r="HMY159" s="11"/>
      <c r="HMZ159" s="11"/>
      <c r="HNA159" s="11"/>
      <c r="HNB159" s="11"/>
      <c r="HNC159" s="11"/>
      <c r="HND159" s="11"/>
      <c r="HNE159" s="11"/>
      <c r="HNF159" s="11"/>
      <c r="HNG159" s="11"/>
      <c r="HNH159" s="11"/>
      <c r="HNI159" s="11"/>
      <c r="HNJ159" s="11"/>
      <c r="HNK159" s="11"/>
      <c r="HNL159" s="11"/>
      <c r="HNM159" s="11"/>
      <c r="HNN159" s="11"/>
      <c r="HNO159" s="11"/>
      <c r="HNP159" s="11"/>
      <c r="HNQ159" s="11"/>
      <c r="HNR159" s="11"/>
      <c r="HNS159" s="11"/>
      <c r="HNT159" s="11"/>
      <c r="HNU159" s="11"/>
      <c r="HNV159" s="11"/>
      <c r="HNW159" s="11"/>
      <c r="HNX159" s="11"/>
      <c r="HNY159" s="11"/>
      <c r="HNZ159" s="11"/>
      <c r="HOA159" s="11"/>
      <c r="HOB159" s="11"/>
      <c r="HOC159" s="11"/>
      <c r="HOD159" s="11"/>
      <c r="HOE159" s="11"/>
      <c r="HOF159" s="11"/>
      <c r="HOG159" s="11"/>
      <c r="HOH159" s="11"/>
      <c r="HOI159" s="11"/>
      <c r="HOJ159" s="11"/>
      <c r="HOK159" s="11"/>
      <c r="HOL159" s="11"/>
      <c r="HOM159" s="11"/>
      <c r="HON159" s="11"/>
      <c r="HOO159" s="11"/>
      <c r="HOP159" s="11"/>
      <c r="HOQ159" s="11"/>
      <c r="HOR159" s="11"/>
      <c r="HOS159" s="11"/>
      <c r="HOT159" s="11"/>
      <c r="HOU159" s="11"/>
      <c r="HOV159" s="11"/>
      <c r="HOW159" s="11"/>
      <c r="HOX159" s="11"/>
      <c r="HOY159" s="11"/>
      <c r="HOZ159" s="11"/>
      <c r="HPA159" s="11"/>
      <c r="HPB159" s="11"/>
      <c r="HPC159" s="11"/>
      <c r="HPD159" s="11"/>
      <c r="HPE159" s="11"/>
      <c r="HPF159" s="11"/>
      <c r="HPG159" s="11"/>
      <c r="HPH159" s="11"/>
      <c r="HPI159" s="11"/>
      <c r="HPJ159" s="11"/>
      <c r="HPK159" s="11"/>
      <c r="HPL159" s="11"/>
      <c r="HPM159" s="11"/>
      <c r="HPN159" s="11"/>
      <c r="HPO159" s="11"/>
      <c r="HPP159" s="11"/>
      <c r="HPQ159" s="11"/>
      <c r="HPR159" s="11"/>
      <c r="HPS159" s="11"/>
      <c r="HPT159" s="11"/>
      <c r="HPU159" s="11"/>
      <c r="HPV159" s="11"/>
      <c r="HPW159" s="11"/>
      <c r="HPX159" s="11"/>
      <c r="HPY159" s="11"/>
      <c r="HPZ159" s="11"/>
      <c r="HQA159" s="11"/>
      <c r="HQB159" s="11"/>
      <c r="HQC159" s="11"/>
      <c r="HQD159" s="11"/>
      <c r="HQE159" s="11"/>
      <c r="HQF159" s="11"/>
      <c r="HQG159" s="11"/>
      <c r="HQH159" s="11"/>
      <c r="HQI159" s="11"/>
      <c r="HQJ159" s="11"/>
      <c r="HQK159" s="11"/>
      <c r="HQL159" s="11"/>
      <c r="HQM159" s="11"/>
      <c r="HQN159" s="11"/>
      <c r="HQO159" s="11"/>
      <c r="HQP159" s="11"/>
      <c r="HQQ159" s="11"/>
      <c r="HQR159" s="11"/>
      <c r="HQS159" s="11"/>
      <c r="HQT159" s="11"/>
      <c r="HQU159" s="11"/>
      <c r="HQV159" s="11"/>
      <c r="HQW159" s="11"/>
      <c r="HQX159" s="11"/>
      <c r="HQY159" s="11"/>
      <c r="HQZ159" s="11"/>
      <c r="HRA159" s="11"/>
      <c r="HRB159" s="11"/>
      <c r="HRC159" s="11"/>
      <c r="HRD159" s="11"/>
      <c r="HRE159" s="11"/>
      <c r="HRF159" s="11"/>
      <c r="HRG159" s="11"/>
      <c r="HRH159" s="11"/>
      <c r="HRI159" s="11"/>
      <c r="HRJ159" s="11"/>
      <c r="HRK159" s="11"/>
      <c r="HRL159" s="11"/>
      <c r="HRM159" s="11"/>
      <c r="HRN159" s="11"/>
      <c r="HRO159" s="11"/>
      <c r="HRP159" s="11"/>
      <c r="HRQ159" s="11"/>
      <c r="HRR159" s="11"/>
      <c r="HRS159" s="11"/>
      <c r="HRT159" s="11"/>
      <c r="HRU159" s="11"/>
      <c r="HRV159" s="11"/>
      <c r="HRW159" s="11"/>
      <c r="HRX159" s="11"/>
      <c r="HRY159" s="11"/>
      <c r="HRZ159" s="11"/>
      <c r="HSA159" s="11"/>
      <c r="HSB159" s="11"/>
      <c r="HSC159" s="11"/>
      <c r="HSD159" s="11"/>
      <c r="HSE159" s="11"/>
      <c r="HSF159" s="11"/>
      <c r="HSG159" s="11"/>
      <c r="HSH159" s="11"/>
      <c r="HSI159" s="11"/>
      <c r="HSJ159" s="11"/>
      <c r="HSK159" s="11"/>
      <c r="HSL159" s="11"/>
      <c r="HSM159" s="11"/>
      <c r="HSN159" s="11"/>
      <c r="HSO159" s="11"/>
      <c r="HSP159" s="11"/>
      <c r="HSQ159" s="11"/>
      <c r="HSR159" s="11"/>
      <c r="HSS159" s="11"/>
      <c r="HST159" s="11"/>
      <c r="HSU159" s="11"/>
      <c r="HSV159" s="11"/>
      <c r="HSW159" s="11"/>
      <c r="HSX159" s="11"/>
      <c r="HSY159" s="11"/>
      <c r="HSZ159" s="11"/>
      <c r="HTA159" s="11"/>
      <c r="HTB159" s="11"/>
      <c r="HTC159" s="11"/>
      <c r="HTD159" s="11"/>
      <c r="HTE159" s="11"/>
      <c r="HTF159" s="11"/>
      <c r="HTG159" s="11"/>
      <c r="HTH159" s="11"/>
      <c r="HTI159" s="11"/>
      <c r="HTJ159" s="11"/>
      <c r="HTK159" s="11"/>
      <c r="HTL159" s="11"/>
      <c r="HTM159" s="11"/>
      <c r="HTN159" s="11"/>
      <c r="HTO159" s="11"/>
      <c r="HTP159" s="11"/>
      <c r="HTQ159" s="11"/>
      <c r="HTR159" s="11"/>
      <c r="HTS159" s="11"/>
      <c r="HTT159" s="11"/>
      <c r="HTU159" s="11"/>
      <c r="HTV159" s="11"/>
      <c r="HTW159" s="11"/>
      <c r="HTX159" s="11"/>
      <c r="HTY159" s="11"/>
      <c r="HTZ159" s="11"/>
      <c r="HUA159" s="11"/>
      <c r="HUB159" s="11"/>
      <c r="HUC159" s="11"/>
      <c r="HUD159" s="11"/>
      <c r="HUE159" s="11"/>
      <c r="HUF159" s="11"/>
      <c r="HUG159" s="11"/>
      <c r="HUH159" s="11"/>
      <c r="HUI159" s="11"/>
      <c r="HUJ159" s="11"/>
      <c r="HUK159" s="11"/>
      <c r="HUL159" s="11"/>
      <c r="HUM159" s="11"/>
      <c r="HUN159" s="11"/>
      <c r="HUO159" s="11"/>
      <c r="HUP159" s="11"/>
      <c r="HUQ159" s="11"/>
      <c r="HUR159" s="11"/>
      <c r="HUS159" s="11"/>
      <c r="HUT159" s="11"/>
      <c r="HUU159" s="11"/>
      <c r="HUV159" s="11"/>
      <c r="HUW159" s="11"/>
      <c r="HUX159" s="11"/>
      <c r="HUY159" s="11"/>
      <c r="HUZ159" s="11"/>
      <c r="HVA159" s="11"/>
      <c r="HVB159" s="11"/>
      <c r="HVC159" s="11"/>
      <c r="HVD159" s="11"/>
      <c r="HVE159" s="11"/>
      <c r="HVF159" s="11"/>
      <c r="HVG159" s="11"/>
      <c r="HVH159" s="11"/>
      <c r="HVI159" s="11"/>
      <c r="HVJ159" s="11"/>
      <c r="HVK159" s="11"/>
      <c r="HVL159" s="11"/>
      <c r="HVM159" s="11"/>
      <c r="HVN159" s="11"/>
      <c r="HVO159" s="11"/>
      <c r="HVP159" s="11"/>
      <c r="HVQ159" s="11"/>
      <c r="HVR159" s="11"/>
      <c r="HVS159" s="11"/>
      <c r="HVT159" s="11"/>
      <c r="HVU159" s="11"/>
      <c r="HVV159" s="11"/>
      <c r="HVW159" s="11"/>
      <c r="HVX159" s="11"/>
      <c r="HVY159" s="11"/>
      <c r="HVZ159" s="11"/>
      <c r="HWA159" s="11"/>
      <c r="HWB159" s="11"/>
      <c r="HWC159" s="11"/>
      <c r="HWD159" s="11"/>
      <c r="HWE159" s="11"/>
      <c r="HWF159" s="11"/>
      <c r="HWG159" s="11"/>
      <c r="HWH159" s="11"/>
      <c r="HWI159" s="11"/>
      <c r="HWJ159" s="11"/>
      <c r="HWK159" s="11"/>
      <c r="HWL159" s="11"/>
      <c r="HWM159" s="11"/>
      <c r="HWN159" s="11"/>
      <c r="HWO159" s="11"/>
      <c r="HWP159" s="11"/>
      <c r="HWQ159" s="11"/>
      <c r="HWR159" s="11"/>
      <c r="HWS159" s="11"/>
      <c r="HWT159" s="11"/>
      <c r="HWU159" s="11"/>
      <c r="HWV159" s="11"/>
      <c r="HWW159" s="11"/>
      <c r="HWX159" s="11"/>
      <c r="HWY159" s="11"/>
      <c r="HWZ159" s="11"/>
      <c r="HXA159" s="11"/>
      <c r="HXB159" s="11"/>
      <c r="HXC159" s="11"/>
      <c r="HXD159" s="11"/>
      <c r="HXE159" s="11"/>
      <c r="HXF159" s="11"/>
      <c r="HXG159" s="11"/>
      <c r="HXH159" s="11"/>
      <c r="HXI159" s="11"/>
      <c r="HXJ159" s="11"/>
      <c r="HXK159" s="11"/>
      <c r="HXL159" s="11"/>
      <c r="HXM159" s="11"/>
      <c r="HXN159" s="11"/>
      <c r="HXO159" s="11"/>
      <c r="HXP159" s="11"/>
      <c r="HXQ159" s="11"/>
      <c r="HXR159" s="11"/>
      <c r="HXS159" s="11"/>
      <c r="HXT159" s="11"/>
      <c r="HXU159" s="11"/>
      <c r="HXV159" s="11"/>
      <c r="HXW159" s="11"/>
      <c r="HXX159" s="11"/>
      <c r="HXY159" s="11"/>
      <c r="HXZ159" s="11"/>
      <c r="HYA159" s="11"/>
      <c r="HYB159" s="11"/>
      <c r="HYC159" s="11"/>
      <c r="HYD159" s="11"/>
      <c r="HYE159" s="11"/>
      <c r="HYF159" s="11"/>
      <c r="HYG159" s="11"/>
      <c r="HYH159" s="11"/>
      <c r="HYI159" s="11"/>
      <c r="HYJ159" s="11"/>
      <c r="HYK159" s="11"/>
      <c r="HYL159" s="11"/>
      <c r="HYM159" s="11"/>
      <c r="HYN159" s="11"/>
      <c r="HYO159" s="11"/>
      <c r="HYP159" s="11"/>
      <c r="HYQ159" s="11"/>
      <c r="HYR159" s="11"/>
      <c r="HYS159" s="11"/>
      <c r="HYT159" s="11"/>
      <c r="HYU159" s="11"/>
      <c r="HYV159" s="11"/>
      <c r="HYW159" s="11"/>
      <c r="HYX159" s="11"/>
      <c r="HYY159" s="11"/>
      <c r="HYZ159" s="11"/>
      <c r="HZA159" s="11"/>
      <c r="HZB159" s="11"/>
      <c r="HZC159" s="11"/>
      <c r="HZD159" s="11"/>
      <c r="HZE159" s="11"/>
      <c r="HZF159" s="11"/>
      <c r="HZG159" s="11"/>
      <c r="HZH159" s="11"/>
      <c r="HZI159" s="11"/>
      <c r="HZJ159" s="11"/>
      <c r="HZK159" s="11"/>
      <c r="HZL159" s="11"/>
      <c r="HZM159" s="11"/>
      <c r="HZN159" s="11"/>
      <c r="HZO159" s="11"/>
      <c r="HZP159" s="11"/>
      <c r="HZQ159" s="11"/>
      <c r="HZR159" s="11"/>
      <c r="HZS159" s="11"/>
      <c r="HZT159" s="11"/>
      <c r="HZU159" s="11"/>
      <c r="HZV159" s="11"/>
      <c r="HZW159" s="11"/>
      <c r="HZX159" s="11"/>
      <c r="HZY159" s="11"/>
      <c r="HZZ159" s="11"/>
      <c r="IAA159" s="11"/>
      <c r="IAB159" s="11"/>
      <c r="IAC159" s="11"/>
      <c r="IAD159" s="11"/>
      <c r="IAE159" s="11"/>
      <c r="IAF159" s="11"/>
      <c r="IAG159" s="11"/>
      <c r="IAH159" s="11"/>
      <c r="IAI159" s="11"/>
      <c r="IAJ159" s="11"/>
      <c r="IAK159" s="11"/>
      <c r="IAL159" s="11"/>
      <c r="IAM159" s="11"/>
      <c r="IAN159" s="11"/>
      <c r="IAO159" s="11"/>
      <c r="IAP159" s="11"/>
      <c r="IAQ159" s="11"/>
      <c r="IAR159" s="11"/>
      <c r="IAS159" s="11"/>
      <c r="IAT159" s="11"/>
      <c r="IAU159" s="11"/>
      <c r="IAV159" s="11"/>
      <c r="IAW159" s="11"/>
      <c r="IAX159" s="11"/>
      <c r="IAY159" s="11"/>
      <c r="IAZ159" s="11"/>
      <c r="IBA159" s="11"/>
      <c r="IBB159" s="11"/>
      <c r="IBC159" s="11"/>
      <c r="IBD159" s="11"/>
      <c r="IBE159" s="11"/>
      <c r="IBF159" s="11"/>
      <c r="IBG159" s="11"/>
      <c r="IBH159" s="11"/>
      <c r="IBI159" s="11"/>
      <c r="IBJ159" s="11"/>
      <c r="IBK159" s="11"/>
      <c r="IBL159" s="11"/>
      <c r="IBM159" s="11"/>
      <c r="IBN159" s="11"/>
      <c r="IBO159" s="11"/>
      <c r="IBP159" s="11"/>
      <c r="IBQ159" s="11"/>
      <c r="IBR159" s="11"/>
      <c r="IBS159" s="11"/>
      <c r="IBT159" s="11"/>
      <c r="IBU159" s="11"/>
      <c r="IBV159" s="11"/>
      <c r="IBW159" s="11"/>
      <c r="IBX159" s="11"/>
      <c r="IBY159" s="11"/>
      <c r="IBZ159" s="11"/>
      <c r="ICA159" s="11"/>
      <c r="ICB159" s="11"/>
      <c r="ICC159" s="11"/>
      <c r="ICD159" s="11"/>
      <c r="ICE159" s="11"/>
      <c r="ICF159" s="11"/>
      <c r="ICG159" s="11"/>
      <c r="ICH159" s="11"/>
      <c r="ICI159" s="11"/>
      <c r="ICJ159" s="11"/>
      <c r="ICK159" s="11"/>
      <c r="ICL159" s="11"/>
      <c r="ICM159" s="11"/>
      <c r="ICN159" s="11"/>
      <c r="ICO159" s="11"/>
      <c r="ICP159" s="11"/>
      <c r="ICQ159" s="11"/>
      <c r="ICR159" s="11"/>
      <c r="ICS159" s="11"/>
      <c r="ICT159" s="11"/>
      <c r="ICU159" s="11"/>
      <c r="ICV159" s="11"/>
      <c r="ICW159" s="11"/>
      <c r="ICX159" s="11"/>
      <c r="ICY159" s="11"/>
      <c r="ICZ159" s="11"/>
      <c r="IDA159" s="11"/>
      <c r="IDB159" s="11"/>
      <c r="IDC159" s="11"/>
      <c r="IDD159" s="11"/>
      <c r="IDE159" s="11"/>
      <c r="IDF159" s="11"/>
      <c r="IDG159" s="11"/>
      <c r="IDH159" s="11"/>
      <c r="IDI159" s="11"/>
      <c r="IDJ159" s="11"/>
      <c r="IDK159" s="11"/>
      <c r="IDL159" s="11"/>
      <c r="IDM159" s="11"/>
      <c r="IDN159" s="11"/>
      <c r="IDO159" s="11"/>
      <c r="IDP159" s="11"/>
      <c r="IDQ159" s="11"/>
      <c r="IDR159" s="11"/>
      <c r="IDS159" s="11"/>
      <c r="IDT159" s="11"/>
      <c r="IDU159" s="11"/>
      <c r="IDV159" s="11"/>
      <c r="IDW159" s="11"/>
      <c r="IDX159" s="11"/>
      <c r="IDY159" s="11"/>
      <c r="IDZ159" s="11"/>
      <c r="IEA159" s="11"/>
      <c r="IEB159" s="11"/>
      <c r="IEC159" s="11"/>
      <c r="IED159" s="11"/>
      <c r="IEE159" s="11"/>
      <c r="IEF159" s="11"/>
      <c r="IEG159" s="11"/>
      <c r="IEH159" s="11"/>
      <c r="IEI159" s="11"/>
      <c r="IEJ159" s="11"/>
      <c r="IEK159" s="11"/>
      <c r="IEL159" s="11"/>
      <c r="IEM159" s="11"/>
      <c r="IEN159" s="11"/>
      <c r="IEO159" s="11"/>
      <c r="IEP159" s="11"/>
      <c r="IEQ159" s="11"/>
      <c r="IER159" s="11"/>
      <c r="IES159" s="11"/>
      <c r="IET159" s="11"/>
      <c r="IEU159" s="11"/>
      <c r="IEV159" s="11"/>
      <c r="IEW159" s="11"/>
      <c r="IEX159" s="11"/>
      <c r="IEY159" s="11"/>
      <c r="IEZ159" s="11"/>
      <c r="IFA159" s="11"/>
      <c r="IFB159" s="11"/>
      <c r="IFC159" s="11"/>
      <c r="IFD159" s="11"/>
      <c r="IFE159" s="11"/>
      <c r="IFF159" s="11"/>
      <c r="IFG159" s="11"/>
      <c r="IFH159" s="11"/>
      <c r="IFI159" s="11"/>
      <c r="IFJ159" s="11"/>
      <c r="IFK159" s="11"/>
      <c r="IFL159" s="11"/>
      <c r="IFM159" s="11"/>
      <c r="IFN159" s="11"/>
      <c r="IFO159" s="11"/>
      <c r="IFP159" s="11"/>
      <c r="IFQ159" s="11"/>
      <c r="IFR159" s="11"/>
      <c r="IFS159" s="11"/>
      <c r="IFT159" s="11"/>
      <c r="IFU159" s="11"/>
      <c r="IFV159" s="11"/>
      <c r="IFW159" s="11"/>
      <c r="IFX159" s="11"/>
      <c r="IFY159" s="11"/>
      <c r="IFZ159" s="11"/>
      <c r="IGA159" s="11"/>
      <c r="IGB159" s="11"/>
      <c r="IGC159" s="11"/>
      <c r="IGD159" s="11"/>
      <c r="IGE159" s="11"/>
      <c r="IGF159" s="11"/>
      <c r="IGG159" s="11"/>
      <c r="IGH159" s="11"/>
      <c r="IGI159" s="11"/>
      <c r="IGJ159" s="11"/>
      <c r="IGK159" s="11"/>
      <c r="IGL159" s="11"/>
      <c r="IGM159" s="11"/>
      <c r="IGN159" s="11"/>
      <c r="IGO159" s="11"/>
      <c r="IGP159" s="11"/>
      <c r="IGQ159" s="11"/>
      <c r="IGR159" s="11"/>
      <c r="IGS159" s="11"/>
      <c r="IGT159" s="11"/>
      <c r="IGU159" s="11"/>
      <c r="IGV159" s="11"/>
      <c r="IGW159" s="11"/>
      <c r="IGX159" s="11"/>
      <c r="IGY159" s="11"/>
      <c r="IGZ159" s="11"/>
      <c r="IHA159" s="11"/>
      <c r="IHB159" s="11"/>
      <c r="IHC159" s="11"/>
      <c r="IHD159" s="11"/>
      <c r="IHE159" s="11"/>
      <c r="IHF159" s="11"/>
      <c r="IHG159" s="11"/>
      <c r="IHH159" s="11"/>
      <c r="IHI159" s="11"/>
      <c r="IHJ159" s="11"/>
      <c r="IHK159" s="11"/>
      <c r="IHL159" s="11"/>
      <c r="IHM159" s="11"/>
      <c r="IHN159" s="11"/>
      <c r="IHO159" s="11"/>
      <c r="IHP159" s="11"/>
      <c r="IHQ159" s="11"/>
      <c r="IHR159" s="11"/>
      <c r="IHS159" s="11"/>
      <c r="IHT159" s="11"/>
      <c r="IHU159" s="11"/>
      <c r="IHV159" s="11"/>
      <c r="IHW159" s="11"/>
      <c r="IHX159" s="11"/>
      <c r="IHY159" s="11"/>
      <c r="IHZ159" s="11"/>
      <c r="IIA159" s="11"/>
      <c r="IIB159" s="11"/>
      <c r="IIC159" s="11"/>
      <c r="IID159" s="11"/>
      <c r="IIE159" s="11"/>
      <c r="IIF159" s="11"/>
      <c r="IIG159" s="11"/>
      <c r="IIH159" s="11"/>
      <c r="III159" s="11"/>
      <c r="IIJ159" s="11"/>
      <c r="IIK159" s="11"/>
      <c r="IIL159" s="11"/>
      <c r="IIM159" s="11"/>
      <c r="IIN159" s="11"/>
      <c r="IIO159" s="11"/>
      <c r="IIP159" s="11"/>
      <c r="IIQ159" s="11"/>
      <c r="IIR159" s="11"/>
      <c r="IIS159" s="11"/>
      <c r="IIT159" s="11"/>
      <c r="IIU159" s="11"/>
      <c r="IIV159" s="11"/>
      <c r="IIW159" s="11"/>
      <c r="IIX159" s="11"/>
      <c r="IIY159" s="11"/>
      <c r="IIZ159" s="11"/>
      <c r="IJA159" s="11"/>
      <c r="IJB159" s="11"/>
      <c r="IJC159" s="11"/>
      <c r="IJD159" s="11"/>
      <c r="IJE159" s="11"/>
      <c r="IJF159" s="11"/>
      <c r="IJG159" s="11"/>
      <c r="IJH159" s="11"/>
      <c r="IJI159" s="11"/>
      <c r="IJJ159" s="11"/>
      <c r="IJK159" s="11"/>
      <c r="IJL159" s="11"/>
      <c r="IJM159" s="11"/>
      <c r="IJN159" s="11"/>
      <c r="IJO159" s="11"/>
      <c r="IJP159" s="11"/>
      <c r="IJQ159" s="11"/>
      <c r="IJR159" s="11"/>
      <c r="IJS159" s="11"/>
      <c r="IJT159" s="11"/>
      <c r="IJU159" s="11"/>
      <c r="IJV159" s="11"/>
      <c r="IJW159" s="11"/>
      <c r="IJX159" s="11"/>
      <c r="IJY159" s="11"/>
      <c r="IJZ159" s="11"/>
      <c r="IKA159" s="11"/>
      <c r="IKB159" s="11"/>
      <c r="IKC159" s="11"/>
      <c r="IKD159" s="11"/>
      <c r="IKE159" s="11"/>
      <c r="IKF159" s="11"/>
      <c r="IKG159" s="11"/>
      <c r="IKH159" s="11"/>
      <c r="IKI159" s="11"/>
      <c r="IKJ159" s="11"/>
      <c r="IKK159" s="11"/>
      <c r="IKL159" s="11"/>
      <c r="IKM159" s="11"/>
      <c r="IKN159" s="11"/>
      <c r="IKO159" s="11"/>
      <c r="IKP159" s="11"/>
      <c r="IKQ159" s="11"/>
      <c r="IKR159" s="11"/>
      <c r="IKS159" s="11"/>
      <c r="IKT159" s="11"/>
      <c r="IKU159" s="11"/>
      <c r="IKV159" s="11"/>
      <c r="IKW159" s="11"/>
      <c r="IKX159" s="11"/>
      <c r="IKY159" s="11"/>
      <c r="IKZ159" s="11"/>
      <c r="ILA159" s="11"/>
      <c r="ILB159" s="11"/>
      <c r="ILC159" s="11"/>
      <c r="ILD159" s="11"/>
      <c r="ILE159" s="11"/>
      <c r="ILF159" s="11"/>
      <c r="ILG159" s="11"/>
      <c r="ILH159" s="11"/>
      <c r="ILI159" s="11"/>
      <c r="ILJ159" s="11"/>
      <c r="ILK159" s="11"/>
      <c r="ILL159" s="11"/>
      <c r="ILM159" s="11"/>
      <c r="ILN159" s="11"/>
      <c r="ILO159" s="11"/>
      <c r="ILP159" s="11"/>
      <c r="ILQ159" s="11"/>
      <c r="ILR159" s="11"/>
      <c r="ILS159" s="11"/>
      <c r="ILT159" s="11"/>
      <c r="ILU159" s="11"/>
      <c r="ILV159" s="11"/>
      <c r="ILW159" s="11"/>
      <c r="ILX159" s="11"/>
      <c r="ILY159" s="11"/>
      <c r="ILZ159" s="11"/>
      <c r="IMA159" s="11"/>
      <c r="IMB159" s="11"/>
      <c r="IMC159" s="11"/>
      <c r="IMD159" s="11"/>
      <c r="IME159" s="11"/>
      <c r="IMF159" s="11"/>
      <c r="IMG159" s="11"/>
      <c r="IMH159" s="11"/>
      <c r="IMI159" s="11"/>
      <c r="IMJ159" s="11"/>
      <c r="IMK159" s="11"/>
      <c r="IML159" s="11"/>
      <c r="IMM159" s="11"/>
      <c r="IMN159" s="11"/>
      <c r="IMO159" s="11"/>
      <c r="IMP159" s="11"/>
      <c r="IMQ159" s="11"/>
      <c r="IMR159" s="11"/>
      <c r="IMS159" s="11"/>
      <c r="IMT159" s="11"/>
      <c r="IMU159" s="11"/>
      <c r="IMV159" s="11"/>
      <c r="IMW159" s="11"/>
      <c r="IMX159" s="11"/>
      <c r="IMY159" s="11"/>
      <c r="IMZ159" s="11"/>
      <c r="INA159" s="11"/>
      <c r="INB159" s="11"/>
      <c r="INC159" s="11"/>
      <c r="IND159" s="11"/>
      <c r="INE159" s="11"/>
      <c r="INF159" s="11"/>
      <c r="ING159" s="11"/>
      <c r="INH159" s="11"/>
      <c r="INI159" s="11"/>
      <c r="INJ159" s="11"/>
      <c r="INK159" s="11"/>
      <c r="INL159" s="11"/>
      <c r="INM159" s="11"/>
      <c r="INN159" s="11"/>
      <c r="INO159" s="11"/>
      <c r="INP159" s="11"/>
      <c r="INQ159" s="11"/>
      <c r="INR159" s="11"/>
      <c r="INS159" s="11"/>
      <c r="INT159" s="11"/>
      <c r="INU159" s="11"/>
      <c r="INV159" s="11"/>
      <c r="INW159" s="11"/>
      <c r="INX159" s="11"/>
      <c r="INY159" s="11"/>
      <c r="INZ159" s="11"/>
      <c r="IOA159" s="11"/>
      <c r="IOB159" s="11"/>
      <c r="IOC159" s="11"/>
      <c r="IOD159" s="11"/>
      <c r="IOE159" s="11"/>
      <c r="IOF159" s="11"/>
      <c r="IOG159" s="11"/>
      <c r="IOH159" s="11"/>
      <c r="IOI159" s="11"/>
      <c r="IOJ159" s="11"/>
      <c r="IOK159" s="11"/>
      <c r="IOL159" s="11"/>
      <c r="IOM159" s="11"/>
      <c r="ION159" s="11"/>
      <c r="IOO159" s="11"/>
      <c r="IOP159" s="11"/>
      <c r="IOQ159" s="11"/>
      <c r="IOR159" s="11"/>
      <c r="IOS159" s="11"/>
      <c r="IOT159" s="11"/>
      <c r="IOU159" s="11"/>
      <c r="IOV159" s="11"/>
      <c r="IOW159" s="11"/>
      <c r="IOX159" s="11"/>
      <c r="IOY159" s="11"/>
      <c r="IOZ159" s="11"/>
      <c r="IPA159" s="11"/>
      <c r="IPB159" s="11"/>
      <c r="IPC159" s="11"/>
      <c r="IPD159" s="11"/>
      <c r="IPE159" s="11"/>
      <c r="IPF159" s="11"/>
      <c r="IPG159" s="11"/>
      <c r="IPH159" s="11"/>
      <c r="IPI159" s="11"/>
      <c r="IPJ159" s="11"/>
      <c r="IPK159" s="11"/>
      <c r="IPL159" s="11"/>
      <c r="IPM159" s="11"/>
      <c r="IPN159" s="11"/>
      <c r="IPO159" s="11"/>
      <c r="IPP159" s="11"/>
      <c r="IPQ159" s="11"/>
      <c r="IPR159" s="11"/>
      <c r="IPS159" s="11"/>
      <c r="IPT159" s="11"/>
      <c r="IPU159" s="11"/>
      <c r="IPV159" s="11"/>
      <c r="IPW159" s="11"/>
      <c r="IPX159" s="11"/>
      <c r="IPY159" s="11"/>
      <c r="IPZ159" s="11"/>
      <c r="IQA159" s="11"/>
      <c r="IQB159" s="11"/>
      <c r="IQC159" s="11"/>
      <c r="IQD159" s="11"/>
      <c r="IQE159" s="11"/>
      <c r="IQF159" s="11"/>
      <c r="IQG159" s="11"/>
      <c r="IQH159" s="11"/>
      <c r="IQI159" s="11"/>
      <c r="IQJ159" s="11"/>
      <c r="IQK159" s="11"/>
      <c r="IQL159" s="11"/>
      <c r="IQM159" s="11"/>
      <c r="IQN159" s="11"/>
      <c r="IQO159" s="11"/>
      <c r="IQP159" s="11"/>
      <c r="IQQ159" s="11"/>
      <c r="IQR159" s="11"/>
      <c r="IQS159" s="11"/>
      <c r="IQT159" s="11"/>
      <c r="IQU159" s="11"/>
      <c r="IQV159" s="11"/>
      <c r="IQW159" s="11"/>
      <c r="IQX159" s="11"/>
      <c r="IQY159" s="11"/>
      <c r="IQZ159" s="11"/>
      <c r="IRA159" s="11"/>
      <c r="IRB159" s="11"/>
      <c r="IRC159" s="11"/>
      <c r="IRD159" s="11"/>
      <c r="IRE159" s="11"/>
      <c r="IRF159" s="11"/>
      <c r="IRG159" s="11"/>
      <c r="IRH159" s="11"/>
      <c r="IRI159" s="11"/>
      <c r="IRJ159" s="11"/>
      <c r="IRK159" s="11"/>
      <c r="IRL159" s="11"/>
      <c r="IRM159" s="11"/>
      <c r="IRN159" s="11"/>
      <c r="IRO159" s="11"/>
      <c r="IRP159" s="11"/>
      <c r="IRQ159" s="11"/>
      <c r="IRR159" s="11"/>
      <c r="IRS159" s="11"/>
      <c r="IRT159" s="11"/>
      <c r="IRU159" s="11"/>
      <c r="IRV159" s="11"/>
      <c r="IRW159" s="11"/>
      <c r="IRX159" s="11"/>
      <c r="IRY159" s="11"/>
      <c r="IRZ159" s="11"/>
      <c r="ISA159" s="11"/>
      <c r="ISB159" s="11"/>
      <c r="ISC159" s="11"/>
      <c r="ISD159" s="11"/>
      <c r="ISE159" s="11"/>
      <c r="ISF159" s="11"/>
      <c r="ISG159" s="11"/>
      <c r="ISH159" s="11"/>
      <c r="ISI159" s="11"/>
      <c r="ISJ159" s="11"/>
      <c r="ISK159" s="11"/>
      <c r="ISL159" s="11"/>
      <c r="ISM159" s="11"/>
      <c r="ISN159" s="11"/>
      <c r="ISO159" s="11"/>
      <c r="ISP159" s="11"/>
      <c r="ISQ159" s="11"/>
      <c r="ISR159" s="11"/>
      <c r="ISS159" s="11"/>
      <c r="IST159" s="11"/>
      <c r="ISU159" s="11"/>
      <c r="ISV159" s="11"/>
      <c r="ISW159" s="11"/>
      <c r="ISX159" s="11"/>
      <c r="ISY159" s="11"/>
      <c r="ISZ159" s="11"/>
      <c r="ITA159" s="11"/>
      <c r="ITB159" s="11"/>
      <c r="ITC159" s="11"/>
      <c r="ITD159" s="11"/>
      <c r="ITE159" s="11"/>
      <c r="ITF159" s="11"/>
      <c r="ITG159" s="11"/>
      <c r="ITH159" s="11"/>
      <c r="ITI159" s="11"/>
      <c r="ITJ159" s="11"/>
      <c r="ITK159" s="11"/>
      <c r="ITL159" s="11"/>
      <c r="ITM159" s="11"/>
      <c r="ITN159" s="11"/>
      <c r="ITO159" s="11"/>
      <c r="ITP159" s="11"/>
      <c r="ITQ159" s="11"/>
      <c r="ITR159" s="11"/>
      <c r="ITS159" s="11"/>
      <c r="ITT159" s="11"/>
      <c r="ITU159" s="11"/>
      <c r="ITV159" s="11"/>
      <c r="ITW159" s="11"/>
      <c r="ITX159" s="11"/>
      <c r="ITY159" s="11"/>
      <c r="ITZ159" s="11"/>
      <c r="IUA159" s="11"/>
      <c r="IUB159" s="11"/>
      <c r="IUC159" s="11"/>
      <c r="IUD159" s="11"/>
      <c r="IUE159" s="11"/>
      <c r="IUF159" s="11"/>
      <c r="IUG159" s="11"/>
      <c r="IUH159" s="11"/>
      <c r="IUI159" s="11"/>
      <c r="IUJ159" s="11"/>
      <c r="IUK159" s="11"/>
      <c r="IUL159" s="11"/>
      <c r="IUM159" s="11"/>
      <c r="IUN159" s="11"/>
      <c r="IUO159" s="11"/>
      <c r="IUP159" s="11"/>
      <c r="IUQ159" s="11"/>
      <c r="IUR159" s="11"/>
      <c r="IUS159" s="11"/>
      <c r="IUT159" s="11"/>
      <c r="IUU159" s="11"/>
      <c r="IUV159" s="11"/>
      <c r="IUW159" s="11"/>
      <c r="IUX159" s="11"/>
      <c r="IUY159" s="11"/>
      <c r="IUZ159" s="11"/>
      <c r="IVA159" s="11"/>
      <c r="IVB159" s="11"/>
      <c r="IVC159" s="11"/>
      <c r="IVD159" s="11"/>
      <c r="IVE159" s="11"/>
      <c r="IVF159" s="11"/>
      <c r="IVG159" s="11"/>
      <c r="IVH159" s="11"/>
      <c r="IVI159" s="11"/>
      <c r="IVJ159" s="11"/>
      <c r="IVK159" s="11"/>
      <c r="IVL159" s="11"/>
      <c r="IVM159" s="11"/>
      <c r="IVN159" s="11"/>
      <c r="IVO159" s="11"/>
      <c r="IVP159" s="11"/>
      <c r="IVQ159" s="11"/>
      <c r="IVR159" s="11"/>
      <c r="IVS159" s="11"/>
      <c r="IVT159" s="11"/>
      <c r="IVU159" s="11"/>
      <c r="IVV159" s="11"/>
      <c r="IVW159" s="11"/>
      <c r="IVX159" s="11"/>
      <c r="IVY159" s="11"/>
      <c r="IVZ159" s="11"/>
      <c r="IWA159" s="11"/>
      <c r="IWB159" s="11"/>
      <c r="IWC159" s="11"/>
      <c r="IWD159" s="11"/>
      <c r="IWE159" s="11"/>
      <c r="IWF159" s="11"/>
      <c r="IWG159" s="11"/>
      <c r="IWH159" s="11"/>
      <c r="IWI159" s="11"/>
      <c r="IWJ159" s="11"/>
      <c r="IWK159" s="11"/>
      <c r="IWL159" s="11"/>
      <c r="IWM159" s="11"/>
      <c r="IWN159" s="11"/>
      <c r="IWO159" s="11"/>
      <c r="IWP159" s="11"/>
      <c r="IWQ159" s="11"/>
      <c r="IWR159" s="11"/>
      <c r="IWS159" s="11"/>
      <c r="IWT159" s="11"/>
      <c r="IWU159" s="11"/>
      <c r="IWV159" s="11"/>
      <c r="IWW159" s="11"/>
      <c r="IWX159" s="11"/>
      <c r="IWY159" s="11"/>
      <c r="IWZ159" s="11"/>
      <c r="IXA159" s="11"/>
      <c r="IXB159" s="11"/>
      <c r="IXC159" s="11"/>
      <c r="IXD159" s="11"/>
      <c r="IXE159" s="11"/>
      <c r="IXF159" s="11"/>
      <c r="IXG159" s="11"/>
      <c r="IXH159" s="11"/>
      <c r="IXI159" s="11"/>
      <c r="IXJ159" s="11"/>
      <c r="IXK159" s="11"/>
      <c r="IXL159" s="11"/>
      <c r="IXM159" s="11"/>
      <c r="IXN159" s="11"/>
      <c r="IXO159" s="11"/>
      <c r="IXP159" s="11"/>
      <c r="IXQ159" s="11"/>
      <c r="IXR159" s="11"/>
      <c r="IXS159" s="11"/>
      <c r="IXT159" s="11"/>
      <c r="IXU159" s="11"/>
      <c r="IXV159" s="11"/>
      <c r="IXW159" s="11"/>
      <c r="IXX159" s="11"/>
      <c r="IXY159" s="11"/>
      <c r="IXZ159" s="11"/>
      <c r="IYA159" s="11"/>
      <c r="IYB159" s="11"/>
      <c r="IYC159" s="11"/>
      <c r="IYD159" s="11"/>
      <c r="IYE159" s="11"/>
      <c r="IYF159" s="11"/>
      <c r="IYG159" s="11"/>
      <c r="IYH159" s="11"/>
      <c r="IYI159" s="11"/>
      <c r="IYJ159" s="11"/>
      <c r="IYK159" s="11"/>
      <c r="IYL159" s="11"/>
      <c r="IYM159" s="11"/>
      <c r="IYN159" s="11"/>
      <c r="IYO159" s="11"/>
      <c r="IYP159" s="11"/>
      <c r="IYQ159" s="11"/>
      <c r="IYR159" s="11"/>
      <c r="IYS159" s="11"/>
      <c r="IYT159" s="11"/>
      <c r="IYU159" s="11"/>
      <c r="IYV159" s="11"/>
      <c r="IYW159" s="11"/>
      <c r="IYX159" s="11"/>
      <c r="IYY159" s="11"/>
      <c r="IYZ159" s="11"/>
      <c r="IZA159" s="11"/>
      <c r="IZB159" s="11"/>
      <c r="IZC159" s="11"/>
      <c r="IZD159" s="11"/>
      <c r="IZE159" s="11"/>
      <c r="IZF159" s="11"/>
      <c r="IZG159" s="11"/>
      <c r="IZH159" s="11"/>
      <c r="IZI159" s="11"/>
      <c r="IZJ159" s="11"/>
      <c r="IZK159" s="11"/>
      <c r="IZL159" s="11"/>
      <c r="IZM159" s="11"/>
      <c r="IZN159" s="11"/>
      <c r="IZO159" s="11"/>
      <c r="IZP159" s="11"/>
      <c r="IZQ159" s="11"/>
      <c r="IZR159" s="11"/>
      <c r="IZS159" s="11"/>
      <c r="IZT159" s="11"/>
      <c r="IZU159" s="11"/>
      <c r="IZV159" s="11"/>
      <c r="IZW159" s="11"/>
      <c r="IZX159" s="11"/>
      <c r="IZY159" s="11"/>
      <c r="IZZ159" s="11"/>
      <c r="JAA159" s="11"/>
      <c r="JAB159" s="11"/>
      <c r="JAC159" s="11"/>
      <c r="JAD159" s="11"/>
      <c r="JAE159" s="11"/>
      <c r="JAF159" s="11"/>
      <c r="JAG159" s="11"/>
      <c r="JAH159" s="11"/>
      <c r="JAI159" s="11"/>
      <c r="JAJ159" s="11"/>
      <c r="JAK159" s="11"/>
      <c r="JAL159" s="11"/>
      <c r="JAM159" s="11"/>
      <c r="JAN159" s="11"/>
      <c r="JAO159" s="11"/>
      <c r="JAP159" s="11"/>
      <c r="JAQ159" s="11"/>
      <c r="JAR159" s="11"/>
      <c r="JAS159" s="11"/>
      <c r="JAT159" s="11"/>
      <c r="JAU159" s="11"/>
      <c r="JAV159" s="11"/>
      <c r="JAW159" s="11"/>
      <c r="JAX159" s="11"/>
      <c r="JAY159" s="11"/>
      <c r="JAZ159" s="11"/>
      <c r="JBA159" s="11"/>
      <c r="JBB159" s="11"/>
      <c r="JBC159" s="11"/>
      <c r="JBD159" s="11"/>
      <c r="JBE159" s="11"/>
      <c r="JBF159" s="11"/>
      <c r="JBG159" s="11"/>
      <c r="JBH159" s="11"/>
      <c r="JBI159" s="11"/>
      <c r="JBJ159" s="11"/>
      <c r="JBK159" s="11"/>
      <c r="JBL159" s="11"/>
      <c r="JBM159" s="11"/>
      <c r="JBN159" s="11"/>
      <c r="JBO159" s="11"/>
      <c r="JBP159" s="11"/>
      <c r="JBQ159" s="11"/>
      <c r="JBR159" s="11"/>
      <c r="JBS159" s="11"/>
      <c r="JBT159" s="11"/>
      <c r="JBU159" s="11"/>
      <c r="JBV159" s="11"/>
      <c r="JBW159" s="11"/>
      <c r="JBX159" s="11"/>
      <c r="JBY159" s="11"/>
      <c r="JBZ159" s="11"/>
      <c r="JCA159" s="11"/>
      <c r="JCB159" s="11"/>
      <c r="JCC159" s="11"/>
      <c r="JCD159" s="11"/>
      <c r="JCE159" s="11"/>
      <c r="JCF159" s="11"/>
      <c r="JCG159" s="11"/>
      <c r="JCH159" s="11"/>
      <c r="JCI159" s="11"/>
      <c r="JCJ159" s="11"/>
      <c r="JCK159" s="11"/>
      <c r="JCL159" s="11"/>
      <c r="JCM159" s="11"/>
      <c r="JCN159" s="11"/>
      <c r="JCO159" s="11"/>
      <c r="JCP159" s="11"/>
      <c r="JCQ159" s="11"/>
      <c r="JCR159" s="11"/>
      <c r="JCS159" s="11"/>
      <c r="JCT159" s="11"/>
      <c r="JCU159" s="11"/>
      <c r="JCV159" s="11"/>
      <c r="JCW159" s="11"/>
      <c r="JCX159" s="11"/>
      <c r="JCY159" s="11"/>
      <c r="JCZ159" s="11"/>
      <c r="JDA159" s="11"/>
      <c r="JDB159" s="11"/>
      <c r="JDC159" s="11"/>
      <c r="JDD159" s="11"/>
      <c r="JDE159" s="11"/>
      <c r="JDF159" s="11"/>
      <c r="JDG159" s="11"/>
      <c r="JDH159" s="11"/>
      <c r="JDI159" s="11"/>
      <c r="JDJ159" s="11"/>
      <c r="JDK159" s="11"/>
      <c r="JDL159" s="11"/>
      <c r="JDM159" s="11"/>
      <c r="JDN159" s="11"/>
      <c r="JDO159" s="11"/>
      <c r="JDP159" s="11"/>
      <c r="JDQ159" s="11"/>
      <c r="JDR159" s="11"/>
      <c r="JDS159" s="11"/>
      <c r="JDT159" s="11"/>
      <c r="JDU159" s="11"/>
      <c r="JDV159" s="11"/>
      <c r="JDW159" s="11"/>
      <c r="JDX159" s="11"/>
      <c r="JDY159" s="11"/>
      <c r="JDZ159" s="11"/>
      <c r="JEA159" s="11"/>
      <c r="JEB159" s="11"/>
      <c r="JEC159" s="11"/>
      <c r="JED159" s="11"/>
      <c r="JEE159" s="11"/>
      <c r="JEF159" s="11"/>
      <c r="JEG159" s="11"/>
      <c r="JEH159" s="11"/>
      <c r="JEI159" s="11"/>
      <c r="JEJ159" s="11"/>
      <c r="JEK159" s="11"/>
      <c r="JEL159" s="11"/>
      <c r="JEM159" s="11"/>
      <c r="JEN159" s="11"/>
      <c r="JEO159" s="11"/>
      <c r="JEP159" s="11"/>
      <c r="JEQ159" s="11"/>
      <c r="JER159" s="11"/>
      <c r="JES159" s="11"/>
      <c r="JET159" s="11"/>
      <c r="JEU159" s="11"/>
      <c r="JEV159" s="11"/>
      <c r="JEW159" s="11"/>
      <c r="JEX159" s="11"/>
      <c r="JEY159" s="11"/>
      <c r="JEZ159" s="11"/>
      <c r="JFA159" s="11"/>
      <c r="JFB159" s="11"/>
      <c r="JFC159" s="11"/>
      <c r="JFD159" s="11"/>
      <c r="JFE159" s="11"/>
      <c r="JFF159" s="11"/>
      <c r="JFG159" s="11"/>
      <c r="JFH159" s="11"/>
      <c r="JFI159" s="11"/>
      <c r="JFJ159" s="11"/>
      <c r="JFK159" s="11"/>
      <c r="JFL159" s="11"/>
      <c r="JFM159" s="11"/>
      <c r="JFN159" s="11"/>
      <c r="JFO159" s="11"/>
      <c r="JFP159" s="11"/>
      <c r="JFQ159" s="11"/>
      <c r="JFR159" s="11"/>
      <c r="JFS159" s="11"/>
      <c r="JFT159" s="11"/>
      <c r="JFU159" s="11"/>
      <c r="JFV159" s="11"/>
      <c r="JFW159" s="11"/>
      <c r="JFX159" s="11"/>
      <c r="JFY159" s="11"/>
      <c r="JFZ159" s="11"/>
      <c r="JGA159" s="11"/>
      <c r="JGB159" s="11"/>
      <c r="JGC159" s="11"/>
      <c r="JGD159" s="11"/>
      <c r="JGE159" s="11"/>
      <c r="JGF159" s="11"/>
      <c r="JGG159" s="11"/>
      <c r="JGH159" s="11"/>
      <c r="JGI159" s="11"/>
      <c r="JGJ159" s="11"/>
      <c r="JGK159" s="11"/>
      <c r="JGL159" s="11"/>
      <c r="JGM159" s="11"/>
      <c r="JGN159" s="11"/>
      <c r="JGO159" s="11"/>
      <c r="JGP159" s="11"/>
      <c r="JGQ159" s="11"/>
      <c r="JGR159" s="11"/>
      <c r="JGS159" s="11"/>
      <c r="JGT159" s="11"/>
      <c r="JGU159" s="11"/>
      <c r="JGV159" s="11"/>
      <c r="JGW159" s="11"/>
      <c r="JGX159" s="11"/>
      <c r="JGY159" s="11"/>
      <c r="JGZ159" s="11"/>
      <c r="JHA159" s="11"/>
      <c r="JHB159" s="11"/>
      <c r="JHC159" s="11"/>
      <c r="JHD159" s="11"/>
      <c r="JHE159" s="11"/>
      <c r="JHF159" s="11"/>
      <c r="JHG159" s="11"/>
      <c r="JHH159" s="11"/>
      <c r="JHI159" s="11"/>
      <c r="JHJ159" s="11"/>
      <c r="JHK159" s="11"/>
      <c r="JHL159" s="11"/>
      <c r="JHM159" s="11"/>
      <c r="JHN159" s="11"/>
      <c r="JHO159" s="11"/>
      <c r="JHP159" s="11"/>
      <c r="JHQ159" s="11"/>
      <c r="JHR159" s="11"/>
      <c r="JHS159" s="11"/>
      <c r="JHT159" s="11"/>
      <c r="JHU159" s="11"/>
      <c r="JHV159" s="11"/>
      <c r="JHW159" s="11"/>
      <c r="JHX159" s="11"/>
      <c r="JHY159" s="11"/>
      <c r="JHZ159" s="11"/>
      <c r="JIA159" s="11"/>
      <c r="JIB159" s="11"/>
      <c r="JIC159" s="11"/>
      <c r="JID159" s="11"/>
      <c r="JIE159" s="11"/>
      <c r="JIF159" s="11"/>
      <c r="JIG159" s="11"/>
      <c r="JIH159" s="11"/>
      <c r="JII159" s="11"/>
      <c r="JIJ159" s="11"/>
      <c r="JIK159" s="11"/>
      <c r="JIL159" s="11"/>
      <c r="JIM159" s="11"/>
      <c r="JIN159" s="11"/>
      <c r="JIO159" s="11"/>
      <c r="JIP159" s="11"/>
      <c r="JIQ159" s="11"/>
      <c r="JIR159" s="11"/>
      <c r="JIS159" s="11"/>
      <c r="JIT159" s="11"/>
      <c r="JIU159" s="11"/>
      <c r="JIV159" s="11"/>
      <c r="JIW159" s="11"/>
      <c r="JIX159" s="11"/>
      <c r="JIY159" s="11"/>
      <c r="JIZ159" s="11"/>
      <c r="JJA159" s="11"/>
      <c r="JJB159" s="11"/>
      <c r="JJC159" s="11"/>
      <c r="JJD159" s="11"/>
      <c r="JJE159" s="11"/>
      <c r="JJF159" s="11"/>
      <c r="JJG159" s="11"/>
      <c r="JJH159" s="11"/>
      <c r="JJI159" s="11"/>
      <c r="JJJ159" s="11"/>
      <c r="JJK159" s="11"/>
      <c r="JJL159" s="11"/>
      <c r="JJM159" s="11"/>
      <c r="JJN159" s="11"/>
      <c r="JJO159" s="11"/>
      <c r="JJP159" s="11"/>
      <c r="JJQ159" s="11"/>
      <c r="JJR159" s="11"/>
      <c r="JJS159" s="11"/>
      <c r="JJT159" s="11"/>
      <c r="JJU159" s="11"/>
      <c r="JJV159" s="11"/>
      <c r="JJW159" s="11"/>
      <c r="JJX159" s="11"/>
      <c r="JJY159" s="11"/>
      <c r="JJZ159" s="11"/>
      <c r="JKA159" s="11"/>
      <c r="JKB159" s="11"/>
      <c r="JKC159" s="11"/>
      <c r="JKD159" s="11"/>
      <c r="JKE159" s="11"/>
      <c r="JKF159" s="11"/>
      <c r="JKG159" s="11"/>
      <c r="JKH159" s="11"/>
      <c r="JKI159" s="11"/>
      <c r="JKJ159" s="11"/>
      <c r="JKK159" s="11"/>
      <c r="JKL159" s="11"/>
      <c r="JKM159" s="11"/>
      <c r="JKN159" s="11"/>
      <c r="JKO159" s="11"/>
      <c r="JKP159" s="11"/>
      <c r="JKQ159" s="11"/>
      <c r="JKR159" s="11"/>
      <c r="JKS159" s="11"/>
      <c r="JKT159" s="11"/>
      <c r="JKU159" s="11"/>
      <c r="JKV159" s="11"/>
      <c r="JKW159" s="11"/>
      <c r="JKX159" s="11"/>
      <c r="JKY159" s="11"/>
      <c r="JKZ159" s="11"/>
      <c r="JLA159" s="11"/>
      <c r="JLB159" s="11"/>
      <c r="JLC159" s="11"/>
      <c r="JLD159" s="11"/>
      <c r="JLE159" s="11"/>
      <c r="JLF159" s="11"/>
      <c r="JLG159" s="11"/>
      <c r="JLH159" s="11"/>
      <c r="JLI159" s="11"/>
      <c r="JLJ159" s="11"/>
      <c r="JLK159" s="11"/>
      <c r="JLL159" s="11"/>
      <c r="JLM159" s="11"/>
      <c r="JLN159" s="11"/>
      <c r="JLO159" s="11"/>
      <c r="JLP159" s="11"/>
      <c r="JLQ159" s="11"/>
      <c r="JLR159" s="11"/>
      <c r="JLS159" s="11"/>
      <c r="JLT159" s="11"/>
      <c r="JLU159" s="11"/>
      <c r="JLV159" s="11"/>
      <c r="JLW159" s="11"/>
      <c r="JLX159" s="11"/>
      <c r="JLY159" s="11"/>
      <c r="JLZ159" s="11"/>
      <c r="JMA159" s="11"/>
      <c r="JMB159" s="11"/>
      <c r="JMC159" s="11"/>
      <c r="JMD159" s="11"/>
      <c r="JME159" s="11"/>
      <c r="JMF159" s="11"/>
      <c r="JMG159" s="11"/>
      <c r="JMH159" s="11"/>
      <c r="JMI159" s="11"/>
      <c r="JMJ159" s="11"/>
      <c r="JMK159" s="11"/>
      <c r="JML159" s="11"/>
      <c r="JMM159" s="11"/>
      <c r="JMN159" s="11"/>
      <c r="JMO159" s="11"/>
      <c r="JMP159" s="11"/>
      <c r="JMQ159" s="11"/>
      <c r="JMR159" s="11"/>
      <c r="JMS159" s="11"/>
      <c r="JMT159" s="11"/>
      <c r="JMU159" s="11"/>
      <c r="JMV159" s="11"/>
      <c r="JMW159" s="11"/>
      <c r="JMX159" s="11"/>
      <c r="JMY159" s="11"/>
      <c r="JMZ159" s="11"/>
      <c r="JNA159" s="11"/>
      <c r="JNB159" s="11"/>
      <c r="JNC159" s="11"/>
      <c r="JND159" s="11"/>
      <c r="JNE159" s="11"/>
      <c r="JNF159" s="11"/>
      <c r="JNG159" s="11"/>
      <c r="JNH159" s="11"/>
      <c r="JNI159" s="11"/>
      <c r="JNJ159" s="11"/>
      <c r="JNK159" s="11"/>
      <c r="JNL159" s="11"/>
      <c r="JNM159" s="11"/>
      <c r="JNN159" s="11"/>
      <c r="JNO159" s="11"/>
      <c r="JNP159" s="11"/>
      <c r="JNQ159" s="11"/>
      <c r="JNR159" s="11"/>
      <c r="JNS159" s="11"/>
      <c r="JNT159" s="11"/>
      <c r="JNU159" s="11"/>
      <c r="JNV159" s="11"/>
      <c r="JNW159" s="11"/>
      <c r="JNX159" s="11"/>
      <c r="JNY159" s="11"/>
      <c r="JNZ159" s="11"/>
      <c r="JOA159" s="11"/>
      <c r="JOB159" s="11"/>
      <c r="JOC159" s="11"/>
      <c r="JOD159" s="11"/>
      <c r="JOE159" s="11"/>
      <c r="JOF159" s="11"/>
      <c r="JOG159" s="11"/>
      <c r="JOH159" s="11"/>
      <c r="JOI159" s="11"/>
      <c r="JOJ159" s="11"/>
      <c r="JOK159" s="11"/>
      <c r="JOL159" s="11"/>
      <c r="JOM159" s="11"/>
      <c r="JON159" s="11"/>
      <c r="JOO159" s="11"/>
      <c r="JOP159" s="11"/>
      <c r="JOQ159" s="11"/>
      <c r="JOR159" s="11"/>
      <c r="JOS159" s="11"/>
      <c r="JOT159" s="11"/>
      <c r="JOU159" s="11"/>
      <c r="JOV159" s="11"/>
      <c r="JOW159" s="11"/>
      <c r="JOX159" s="11"/>
      <c r="JOY159" s="11"/>
      <c r="JOZ159" s="11"/>
      <c r="JPA159" s="11"/>
      <c r="JPB159" s="11"/>
      <c r="JPC159" s="11"/>
      <c r="JPD159" s="11"/>
      <c r="JPE159" s="11"/>
      <c r="JPF159" s="11"/>
      <c r="JPG159" s="11"/>
      <c r="JPH159" s="11"/>
      <c r="JPI159" s="11"/>
      <c r="JPJ159" s="11"/>
      <c r="JPK159" s="11"/>
      <c r="JPL159" s="11"/>
      <c r="JPM159" s="11"/>
      <c r="JPN159" s="11"/>
      <c r="JPO159" s="11"/>
      <c r="JPP159" s="11"/>
      <c r="JPQ159" s="11"/>
      <c r="JPR159" s="11"/>
      <c r="JPS159" s="11"/>
      <c r="JPT159" s="11"/>
      <c r="JPU159" s="11"/>
      <c r="JPV159" s="11"/>
      <c r="JPW159" s="11"/>
      <c r="JPX159" s="11"/>
      <c r="JPY159" s="11"/>
      <c r="JPZ159" s="11"/>
      <c r="JQA159" s="11"/>
      <c r="JQB159" s="11"/>
      <c r="JQC159" s="11"/>
      <c r="JQD159" s="11"/>
      <c r="JQE159" s="11"/>
      <c r="JQF159" s="11"/>
      <c r="JQG159" s="11"/>
      <c r="JQH159" s="11"/>
      <c r="JQI159" s="11"/>
      <c r="JQJ159" s="11"/>
      <c r="JQK159" s="11"/>
      <c r="JQL159" s="11"/>
      <c r="JQM159" s="11"/>
      <c r="JQN159" s="11"/>
      <c r="JQO159" s="11"/>
      <c r="JQP159" s="11"/>
      <c r="JQQ159" s="11"/>
      <c r="JQR159" s="11"/>
      <c r="JQS159" s="11"/>
      <c r="JQT159" s="11"/>
      <c r="JQU159" s="11"/>
      <c r="JQV159" s="11"/>
      <c r="JQW159" s="11"/>
      <c r="JQX159" s="11"/>
      <c r="JQY159" s="11"/>
      <c r="JQZ159" s="11"/>
      <c r="JRA159" s="11"/>
      <c r="JRB159" s="11"/>
      <c r="JRC159" s="11"/>
      <c r="JRD159" s="11"/>
      <c r="JRE159" s="11"/>
      <c r="JRF159" s="11"/>
      <c r="JRG159" s="11"/>
      <c r="JRH159" s="11"/>
      <c r="JRI159" s="11"/>
      <c r="JRJ159" s="11"/>
      <c r="JRK159" s="11"/>
      <c r="JRL159" s="11"/>
      <c r="JRM159" s="11"/>
      <c r="JRN159" s="11"/>
      <c r="JRO159" s="11"/>
      <c r="JRP159" s="11"/>
      <c r="JRQ159" s="11"/>
      <c r="JRR159" s="11"/>
      <c r="JRS159" s="11"/>
      <c r="JRT159" s="11"/>
      <c r="JRU159" s="11"/>
      <c r="JRV159" s="11"/>
      <c r="JRW159" s="11"/>
      <c r="JRX159" s="11"/>
      <c r="JRY159" s="11"/>
      <c r="JRZ159" s="11"/>
      <c r="JSA159" s="11"/>
      <c r="JSB159" s="11"/>
      <c r="JSC159" s="11"/>
      <c r="JSD159" s="11"/>
      <c r="JSE159" s="11"/>
      <c r="JSF159" s="11"/>
      <c r="JSG159" s="11"/>
      <c r="JSH159" s="11"/>
      <c r="JSI159" s="11"/>
      <c r="JSJ159" s="11"/>
      <c r="JSK159" s="11"/>
      <c r="JSL159" s="11"/>
      <c r="JSM159" s="11"/>
      <c r="JSN159" s="11"/>
      <c r="JSO159" s="11"/>
      <c r="JSP159" s="11"/>
      <c r="JSQ159" s="11"/>
      <c r="JSR159" s="11"/>
      <c r="JSS159" s="11"/>
      <c r="JST159" s="11"/>
      <c r="JSU159" s="11"/>
      <c r="JSV159" s="11"/>
      <c r="JSW159" s="11"/>
      <c r="JSX159" s="11"/>
      <c r="JSY159" s="11"/>
      <c r="JSZ159" s="11"/>
      <c r="JTA159" s="11"/>
      <c r="JTB159" s="11"/>
      <c r="JTC159" s="11"/>
      <c r="JTD159" s="11"/>
      <c r="JTE159" s="11"/>
      <c r="JTF159" s="11"/>
      <c r="JTG159" s="11"/>
      <c r="JTH159" s="11"/>
      <c r="JTI159" s="11"/>
      <c r="JTJ159" s="11"/>
      <c r="JTK159" s="11"/>
      <c r="JTL159" s="11"/>
      <c r="JTM159" s="11"/>
      <c r="JTN159" s="11"/>
      <c r="JTO159" s="11"/>
      <c r="JTP159" s="11"/>
      <c r="JTQ159" s="11"/>
      <c r="JTR159" s="11"/>
      <c r="JTS159" s="11"/>
      <c r="JTT159" s="11"/>
      <c r="JTU159" s="11"/>
      <c r="JTV159" s="11"/>
      <c r="JTW159" s="11"/>
      <c r="JTX159" s="11"/>
      <c r="JTY159" s="11"/>
      <c r="JTZ159" s="11"/>
      <c r="JUA159" s="11"/>
      <c r="JUB159" s="11"/>
      <c r="JUC159" s="11"/>
      <c r="JUD159" s="11"/>
      <c r="JUE159" s="11"/>
      <c r="JUF159" s="11"/>
      <c r="JUG159" s="11"/>
      <c r="JUH159" s="11"/>
      <c r="JUI159" s="11"/>
      <c r="JUJ159" s="11"/>
      <c r="JUK159" s="11"/>
      <c r="JUL159" s="11"/>
      <c r="JUM159" s="11"/>
      <c r="JUN159" s="11"/>
      <c r="JUO159" s="11"/>
      <c r="JUP159" s="11"/>
      <c r="JUQ159" s="11"/>
      <c r="JUR159" s="11"/>
      <c r="JUS159" s="11"/>
      <c r="JUT159" s="11"/>
      <c r="JUU159" s="11"/>
      <c r="JUV159" s="11"/>
      <c r="JUW159" s="11"/>
      <c r="JUX159" s="11"/>
      <c r="JUY159" s="11"/>
      <c r="JUZ159" s="11"/>
      <c r="JVA159" s="11"/>
      <c r="JVB159" s="11"/>
      <c r="JVC159" s="11"/>
      <c r="JVD159" s="11"/>
      <c r="JVE159" s="11"/>
      <c r="JVF159" s="11"/>
      <c r="JVG159" s="11"/>
      <c r="JVH159" s="11"/>
      <c r="JVI159" s="11"/>
      <c r="JVJ159" s="11"/>
      <c r="JVK159" s="11"/>
      <c r="JVL159" s="11"/>
      <c r="JVM159" s="11"/>
      <c r="JVN159" s="11"/>
      <c r="JVO159" s="11"/>
      <c r="JVP159" s="11"/>
      <c r="JVQ159" s="11"/>
      <c r="JVR159" s="11"/>
      <c r="JVS159" s="11"/>
      <c r="JVT159" s="11"/>
      <c r="JVU159" s="11"/>
      <c r="JVV159" s="11"/>
      <c r="JVW159" s="11"/>
      <c r="JVX159" s="11"/>
      <c r="JVY159" s="11"/>
      <c r="JVZ159" s="11"/>
      <c r="JWA159" s="11"/>
      <c r="JWB159" s="11"/>
      <c r="JWC159" s="11"/>
      <c r="JWD159" s="11"/>
      <c r="JWE159" s="11"/>
      <c r="JWF159" s="11"/>
      <c r="JWG159" s="11"/>
      <c r="JWH159" s="11"/>
      <c r="JWI159" s="11"/>
      <c r="JWJ159" s="11"/>
      <c r="JWK159" s="11"/>
      <c r="JWL159" s="11"/>
      <c r="JWM159" s="11"/>
      <c r="JWN159" s="11"/>
      <c r="JWO159" s="11"/>
      <c r="JWP159" s="11"/>
      <c r="JWQ159" s="11"/>
      <c r="JWR159" s="11"/>
      <c r="JWS159" s="11"/>
      <c r="JWT159" s="11"/>
      <c r="JWU159" s="11"/>
      <c r="JWV159" s="11"/>
      <c r="JWW159" s="11"/>
      <c r="JWX159" s="11"/>
      <c r="JWY159" s="11"/>
      <c r="JWZ159" s="11"/>
      <c r="JXA159" s="11"/>
      <c r="JXB159" s="11"/>
      <c r="JXC159" s="11"/>
      <c r="JXD159" s="11"/>
      <c r="JXE159" s="11"/>
      <c r="JXF159" s="11"/>
      <c r="JXG159" s="11"/>
      <c r="JXH159" s="11"/>
      <c r="JXI159" s="11"/>
      <c r="JXJ159" s="11"/>
      <c r="JXK159" s="11"/>
      <c r="JXL159" s="11"/>
      <c r="JXM159" s="11"/>
      <c r="JXN159" s="11"/>
      <c r="JXO159" s="11"/>
      <c r="JXP159" s="11"/>
      <c r="JXQ159" s="11"/>
      <c r="JXR159" s="11"/>
      <c r="JXS159" s="11"/>
      <c r="JXT159" s="11"/>
      <c r="JXU159" s="11"/>
      <c r="JXV159" s="11"/>
      <c r="JXW159" s="11"/>
      <c r="JXX159" s="11"/>
      <c r="JXY159" s="11"/>
      <c r="JXZ159" s="11"/>
      <c r="JYA159" s="11"/>
      <c r="JYB159" s="11"/>
      <c r="JYC159" s="11"/>
      <c r="JYD159" s="11"/>
      <c r="JYE159" s="11"/>
      <c r="JYF159" s="11"/>
      <c r="JYG159" s="11"/>
      <c r="JYH159" s="11"/>
      <c r="JYI159" s="11"/>
      <c r="JYJ159" s="11"/>
      <c r="JYK159" s="11"/>
      <c r="JYL159" s="11"/>
      <c r="JYM159" s="11"/>
      <c r="JYN159" s="11"/>
      <c r="JYO159" s="11"/>
      <c r="JYP159" s="11"/>
      <c r="JYQ159" s="11"/>
      <c r="JYR159" s="11"/>
      <c r="JYS159" s="11"/>
      <c r="JYT159" s="11"/>
      <c r="JYU159" s="11"/>
      <c r="JYV159" s="11"/>
      <c r="JYW159" s="11"/>
      <c r="JYX159" s="11"/>
      <c r="JYY159" s="11"/>
      <c r="JYZ159" s="11"/>
      <c r="JZA159" s="11"/>
      <c r="JZB159" s="11"/>
      <c r="JZC159" s="11"/>
      <c r="JZD159" s="11"/>
      <c r="JZE159" s="11"/>
      <c r="JZF159" s="11"/>
      <c r="JZG159" s="11"/>
      <c r="JZH159" s="11"/>
      <c r="JZI159" s="11"/>
      <c r="JZJ159" s="11"/>
      <c r="JZK159" s="11"/>
      <c r="JZL159" s="11"/>
      <c r="JZM159" s="11"/>
      <c r="JZN159" s="11"/>
      <c r="JZO159" s="11"/>
      <c r="JZP159" s="11"/>
      <c r="JZQ159" s="11"/>
      <c r="JZR159" s="11"/>
      <c r="JZS159" s="11"/>
      <c r="JZT159" s="11"/>
      <c r="JZU159" s="11"/>
      <c r="JZV159" s="11"/>
      <c r="JZW159" s="11"/>
      <c r="JZX159" s="11"/>
      <c r="JZY159" s="11"/>
      <c r="JZZ159" s="11"/>
      <c r="KAA159" s="11"/>
      <c r="KAB159" s="11"/>
      <c r="KAC159" s="11"/>
      <c r="KAD159" s="11"/>
      <c r="KAE159" s="11"/>
      <c r="KAF159" s="11"/>
      <c r="KAG159" s="11"/>
      <c r="KAH159" s="11"/>
      <c r="KAI159" s="11"/>
      <c r="KAJ159" s="11"/>
      <c r="KAK159" s="11"/>
      <c r="KAL159" s="11"/>
      <c r="KAM159" s="11"/>
      <c r="KAN159" s="11"/>
      <c r="KAO159" s="11"/>
      <c r="KAP159" s="11"/>
      <c r="KAQ159" s="11"/>
      <c r="KAR159" s="11"/>
      <c r="KAS159" s="11"/>
      <c r="KAT159" s="11"/>
      <c r="KAU159" s="11"/>
      <c r="KAV159" s="11"/>
      <c r="KAW159" s="11"/>
      <c r="KAX159" s="11"/>
      <c r="KAY159" s="11"/>
      <c r="KAZ159" s="11"/>
      <c r="KBA159" s="11"/>
      <c r="KBB159" s="11"/>
      <c r="KBC159" s="11"/>
      <c r="KBD159" s="11"/>
      <c r="KBE159" s="11"/>
      <c r="KBF159" s="11"/>
      <c r="KBG159" s="11"/>
      <c r="KBH159" s="11"/>
      <c r="KBI159" s="11"/>
      <c r="KBJ159" s="11"/>
      <c r="KBK159" s="11"/>
      <c r="KBL159" s="11"/>
      <c r="KBM159" s="11"/>
      <c r="KBN159" s="11"/>
      <c r="KBO159" s="11"/>
      <c r="KBP159" s="11"/>
      <c r="KBQ159" s="11"/>
      <c r="KBR159" s="11"/>
      <c r="KBS159" s="11"/>
      <c r="KBT159" s="11"/>
      <c r="KBU159" s="11"/>
      <c r="KBV159" s="11"/>
      <c r="KBW159" s="11"/>
      <c r="KBX159" s="11"/>
      <c r="KBY159" s="11"/>
      <c r="KBZ159" s="11"/>
      <c r="KCA159" s="11"/>
      <c r="KCB159" s="11"/>
      <c r="KCC159" s="11"/>
      <c r="KCD159" s="11"/>
      <c r="KCE159" s="11"/>
      <c r="KCF159" s="11"/>
      <c r="KCG159" s="11"/>
      <c r="KCH159" s="11"/>
      <c r="KCI159" s="11"/>
      <c r="KCJ159" s="11"/>
      <c r="KCK159" s="11"/>
      <c r="KCL159" s="11"/>
      <c r="KCM159" s="11"/>
      <c r="KCN159" s="11"/>
      <c r="KCO159" s="11"/>
      <c r="KCP159" s="11"/>
      <c r="KCQ159" s="11"/>
      <c r="KCR159" s="11"/>
      <c r="KCS159" s="11"/>
      <c r="KCT159" s="11"/>
      <c r="KCU159" s="11"/>
      <c r="KCV159" s="11"/>
      <c r="KCW159" s="11"/>
      <c r="KCX159" s="11"/>
      <c r="KCY159" s="11"/>
      <c r="KCZ159" s="11"/>
      <c r="KDA159" s="11"/>
      <c r="KDB159" s="11"/>
      <c r="KDC159" s="11"/>
      <c r="KDD159" s="11"/>
      <c r="KDE159" s="11"/>
      <c r="KDF159" s="11"/>
      <c r="KDG159" s="11"/>
      <c r="KDH159" s="11"/>
      <c r="KDI159" s="11"/>
      <c r="KDJ159" s="11"/>
      <c r="KDK159" s="11"/>
      <c r="KDL159" s="11"/>
      <c r="KDM159" s="11"/>
      <c r="KDN159" s="11"/>
      <c r="KDO159" s="11"/>
      <c r="KDP159" s="11"/>
      <c r="KDQ159" s="11"/>
      <c r="KDR159" s="11"/>
      <c r="KDS159" s="11"/>
      <c r="KDT159" s="11"/>
      <c r="KDU159" s="11"/>
      <c r="KDV159" s="11"/>
      <c r="KDW159" s="11"/>
      <c r="KDX159" s="11"/>
      <c r="KDY159" s="11"/>
      <c r="KDZ159" s="11"/>
      <c r="KEA159" s="11"/>
      <c r="KEB159" s="11"/>
      <c r="KEC159" s="11"/>
      <c r="KED159" s="11"/>
      <c r="KEE159" s="11"/>
      <c r="KEF159" s="11"/>
      <c r="KEG159" s="11"/>
      <c r="KEH159" s="11"/>
      <c r="KEI159" s="11"/>
      <c r="KEJ159" s="11"/>
      <c r="KEK159" s="11"/>
      <c r="KEL159" s="11"/>
      <c r="KEM159" s="11"/>
      <c r="KEN159" s="11"/>
      <c r="KEO159" s="11"/>
      <c r="KEP159" s="11"/>
      <c r="KEQ159" s="11"/>
      <c r="KER159" s="11"/>
      <c r="KES159" s="11"/>
      <c r="KET159" s="11"/>
      <c r="KEU159" s="11"/>
      <c r="KEV159" s="11"/>
      <c r="KEW159" s="11"/>
      <c r="KEX159" s="11"/>
      <c r="KEY159" s="11"/>
      <c r="KEZ159" s="11"/>
      <c r="KFA159" s="11"/>
      <c r="KFB159" s="11"/>
      <c r="KFC159" s="11"/>
      <c r="KFD159" s="11"/>
      <c r="KFE159" s="11"/>
      <c r="KFF159" s="11"/>
      <c r="KFG159" s="11"/>
      <c r="KFH159" s="11"/>
      <c r="KFI159" s="11"/>
      <c r="KFJ159" s="11"/>
      <c r="KFK159" s="11"/>
      <c r="KFL159" s="11"/>
      <c r="KFM159" s="11"/>
      <c r="KFN159" s="11"/>
      <c r="KFO159" s="11"/>
      <c r="KFP159" s="11"/>
      <c r="KFQ159" s="11"/>
      <c r="KFR159" s="11"/>
      <c r="KFS159" s="11"/>
      <c r="KFT159" s="11"/>
      <c r="KFU159" s="11"/>
      <c r="KFV159" s="11"/>
      <c r="KFW159" s="11"/>
      <c r="KFX159" s="11"/>
      <c r="KFY159" s="11"/>
      <c r="KFZ159" s="11"/>
      <c r="KGA159" s="11"/>
      <c r="KGB159" s="11"/>
      <c r="KGC159" s="11"/>
      <c r="KGD159" s="11"/>
      <c r="KGE159" s="11"/>
      <c r="KGF159" s="11"/>
      <c r="KGG159" s="11"/>
      <c r="KGH159" s="11"/>
      <c r="KGI159" s="11"/>
      <c r="KGJ159" s="11"/>
      <c r="KGK159" s="11"/>
      <c r="KGL159" s="11"/>
      <c r="KGM159" s="11"/>
      <c r="KGN159" s="11"/>
      <c r="KGO159" s="11"/>
      <c r="KGP159" s="11"/>
      <c r="KGQ159" s="11"/>
      <c r="KGR159" s="11"/>
      <c r="KGS159" s="11"/>
      <c r="KGT159" s="11"/>
      <c r="KGU159" s="11"/>
      <c r="KGV159" s="11"/>
      <c r="KGW159" s="11"/>
      <c r="KGX159" s="11"/>
      <c r="KGY159" s="11"/>
      <c r="KGZ159" s="11"/>
      <c r="KHA159" s="11"/>
      <c r="KHB159" s="11"/>
      <c r="KHC159" s="11"/>
      <c r="KHD159" s="11"/>
      <c r="KHE159" s="11"/>
      <c r="KHF159" s="11"/>
      <c r="KHG159" s="11"/>
      <c r="KHH159" s="11"/>
      <c r="KHI159" s="11"/>
      <c r="KHJ159" s="11"/>
      <c r="KHK159" s="11"/>
      <c r="KHL159" s="11"/>
      <c r="KHM159" s="11"/>
      <c r="KHN159" s="11"/>
      <c r="KHO159" s="11"/>
      <c r="KHP159" s="11"/>
      <c r="KHQ159" s="11"/>
      <c r="KHR159" s="11"/>
      <c r="KHS159" s="11"/>
      <c r="KHT159" s="11"/>
      <c r="KHU159" s="11"/>
      <c r="KHV159" s="11"/>
      <c r="KHW159" s="11"/>
      <c r="KHX159" s="11"/>
      <c r="KHY159" s="11"/>
      <c r="KHZ159" s="11"/>
      <c r="KIA159" s="11"/>
      <c r="KIB159" s="11"/>
      <c r="KIC159" s="11"/>
      <c r="KID159" s="11"/>
      <c r="KIE159" s="11"/>
      <c r="KIF159" s="11"/>
      <c r="KIG159" s="11"/>
      <c r="KIH159" s="11"/>
      <c r="KII159" s="11"/>
      <c r="KIJ159" s="11"/>
      <c r="KIK159" s="11"/>
      <c r="KIL159" s="11"/>
      <c r="KIM159" s="11"/>
      <c r="KIN159" s="11"/>
      <c r="KIO159" s="11"/>
      <c r="KIP159" s="11"/>
      <c r="KIQ159" s="11"/>
      <c r="KIR159" s="11"/>
      <c r="KIS159" s="11"/>
      <c r="KIT159" s="11"/>
      <c r="KIU159" s="11"/>
      <c r="KIV159" s="11"/>
      <c r="KIW159" s="11"/>
      <c r="KIX159" s="11"/>
      <c r="KIY159" s="11"/>
      <c r="KIZ159" s="11"/>
      <c r="KJA159" s="11"/>
      <c r="KJB159" s="11"/>
      <c r="KJC159" s="11"/>
      <c r="KJD159" s="11"/>
      <c r="KJE159" s="11"/>
      <c r="KJF159" s="11"/>
      <c r="KJG159" s="11"/>
      <c r="KJH159" s="11"/>
      <c r="KJI159" s="11"/>
      <c r="KJJ159" s="11"/>
      <c r="KJK159" s="11"/>
      <c r="KJL159" s="11"/>
      <c r="KJM159" s="11"/>
      <c r="KJN159" s="11"/>
      <c r="KJO159" s="11"/>
      <c r="KJP159" s="11"/>
      <c r="KJQ159" s="11"/>
      <c r="KJR159" s="11"/>
      <c r="KJS159" s="11"/>
      <c r="KJT159" s="11"/>
      <c r="KJU159" s="11"/>
      <c r="KJV159" s="11"/>
      <c r="KJW159" s="11"/>
      <c r="KJX159" s="11"/>
      <c r="KJY159" s="11"/>
      <c r="KJZ159" s="11"/>
      <c r="KKA159" s="11"/>
      <c r="KKB159" s="11"/>
      <c r="KKC159" s="11"/>
      <c r="KKD159" s="11"/>
      <c r="KKE159" s="11"/>
      <c r="KKF159" s="11"/>
      <c r="KKG159" s="11"/>
      <c r="KKH159" s="11"/>
      <c r="KKI159" s="11"/>
      <c r="KKJ159" s="11"/>
      <c r="KKK159" s="11"/>
      <c r="KKL159" s="11"/>
      <c r="KKM159" s="11"/>
      <c r="KKN159" s="11"/>
      <c r="KKO159" s="11"/>
      <c r="KKP159" s="11"/>
      <c r="KKQ159" s="11"/>
      <c r="KKR159" s="11"/>
      <c r="KKS159" s="11"/>
      <c r="KKT159" s="11"/>
      <c r="KKU159" s="11"/>
      <c r="KKV159" s="11"/>
      <c r="KKW159" s="11"/>
      <c r="KKX159" s="11"/>
      <c r="KKY159" s="11"/>
      <c r="KKZ159" s="11"/>
      <c r="KLA159" s="11"/>
      <c r="KLB159" s="11"/>
      <c r="KLC159" s="11"/>
      <c r="KLD159" s="11"/>
      <c r="KLE159" s="11"/>
      <c r="KLF159" s="11"/>
      <c r="KLG159" s="11"/>
      <c r="KLH159" s="11"/>
      <c r="KLI159" s="11"/>
      <c r="KLJ159" s="11"/>
      <c r="KLK159" s="11"/>
      <c r="KLL159" s="11"/>
      <c r="KLM159" s="11"/>
      <c r="KLN159" s="11"/>
      <c r="KLO159" s="11"/>
      <c r="KLP159" s="11"/>
      <c r="KLQ159" s="11"/>
      <c r="KLR159" s="11"/>
      <c r="KLS159" s="11"/>
      <c r="KLT159" s="11"/>
      <c r="KLU159" s="11"/>
      <c r="KLV159" s="11"/>
      <c r="KLW159" s="11"/>
      <c r="KLX159" s="11"/>
      <c r="KLY159" s="11"/>
      <c r="KLZ159" s="11"/>
      <c r="KMA159" s="11"/>
      <c r="KMB159" s="11"/>
      <c r="KMC159" s="11"/>
      <c r="KMD159" s="11"/>
      <c r="KME159" s="11"/>
      <c r="KMF159" s="11"/>
      <c r="KMG159" s="11"/>
      <c r="KMH159" s="11"/>
      <c r="KMI159" s="11"/>
      <c r="KMJ159" s="11"/>
      <c r="KMK159" s="11"/>
      <c r="KML159" s="11"/>
      <c r="KMM159" s="11"/>
      <c r="KMN159" s="11"/>
      <c r="KMO159" s="11"/>
      <c r="KMP159" s="11"/>
      <c r="KMQ159" s="11"/>
      <c r="KMR159" s="11"/>
      <c r="KMS159" s="11"/>
      <c r="KMT159" s="11"/>
      <c r="KMU159" s="11"/>
      <c r="KMV159" s="11"/>
      <c r="KMW159" s="11"/>
      <c r="KMX159" s="11"/>
      <c r="KMY159" s="11"/>
      <c r="KMZ159" s="11"/>
      <c r="KNA159" s="11"/>
      <c r="KNB159" s="11"/>
      <c r="KNC159" s="11"/>
      <c r="KND159" s="11"/>
      <c r="KNE159" s="11"/>
      <c r="KNF159" s="11"/>
      <c r="KNG159" s="11"/>
      <c r="KNH159" s="11"/>
      <c r="KNI159" s="11"/>
      <c r="KNJ159" s="11"/>
      <c r="KNK159" s="11"/>
      <c r="KNL159" s="11"/>
      <c r="KNM159" s="11"/>
      <c r="KNN159" s="11"/>
      <c r="KNO159" s="11"/>
      <c r="KNP159" s="11"/>
      <c r="KNQ159" s="11"/>
      <c r="KNR159" s="11"/>
      <c r="KNS159" s="11"/>
      <c r="KNT159" s="11"/>
      <c r="KNU159" s="11"/>
      <c r="KNV159" s="11"/>
      <c r="KNW159" s="11"/>
      <c r="KNX159" s="11"/>
      <c r="KNY159" s="11"/>
      <c r="KNZ159" s="11"/>
      <c r="KOA159" s="11"/>
      <c r="KOB159" s="11"/>
      <c r="KOC159" s="11"/>
      <c r="KOD159" s="11"/>
      <c r="KOE159" s="11"/>
      <c r="KOF159" s="11"/>
      <c r="KOG159" s="11"/>
      <c r="KOH159" s="11"/>
      <c r="KOI159" s="11"/>
      <c r="KOJ159" s="11"/>
      <c r="KOK159" s="11"/>
      <c r="KOL159" s="11"/>
      <c r="KOM159" s="11"/>
      <c r="KON159" s="11"/>
      <c r="KOO159" s="11"/>
      <c r="KOP159" s="11"/>
      <c r="KOQ159" s="11"/>
      <c r="KOR159" s="11"/>
      <c r="KOS159" s="11"/>
      <c r="KOT159" s="11"/>
      <c r="KOU159" s="11"/>
      <c r="KOV159" s="11"/>
      <c r="KOW159" s="11"/>
      <c r="KOX159" s="11"/>
      <c r="KOY159" s="11"/>
      <c r="KOZ159" s="11"/>
      <c r="KPA159" s="11"/>
      <c r="KPB159" s="11"/>
      <c r="KPC159" s="11"/>
      <c r="KPD159" s="11"/>
      <c r="KPE159" s="11"/>
      <c r="KPF159" s="11"/>
      <c r="KPG159" s="11"/>
      <c r="KPH159" s="11"/>
      <c r="KPI159" s="11"/>
      <c r="KPJ159" s="11"/>
      <c r="KPK159" s="11"/>
      <c r="KPL159" s="11"/>
      <c r="KPM159" s="11"/>
      <c r="KPN159" s="11"/>
      <c r="KPO159" s="11"/>
      <c r="KPP159" s="11"/>
      <c r="KPQ159" s="11"/>
      <c r="KPR159" s="11"/>
      <c r="KPS159" s="11"/>
      <c r="KPT159" s="11"/>
      <c r="KPU159" s="11"/>
      <c r="KPV159" s="11"/>
      <c r="KPW159" s="11"/>
      <c r="KPX159" s="11"/>
      <c r="KPY159" s="11"/>
      <c r="KPZ159" s="11"/>
      <c r="KQA159" s="11"/>
      <c r="KQB159" s="11"/>
      <c r="KQC159" s="11"/>
      <c r="KQD159" s="11"/>
      <c r="KQE159" s="11"/>
      <c r="KQF159" s="11"/>
      <c r="KQG159" s="11"/>
      <c r="KQH159" s="11"/>
      <c r="KQI159" s="11"/>
      <c r="KQJ159" s="11"/>
      <c r="KQK159" s="11"/>
      <c r="KQL159" s="11"/>
      <c r="KQM159" s="11"/>
      <c r="KQN159" s="11"/>
      <c r="KQO159" s="11"/>
      <c r="KQP159" s="11"/>
      <c r="KQQ159" s="11"/>
      <c r="KQR159" s="11"/>
      <c r="KQS159" s="11"/>
      <c r="KQT159" s="11"/>
      <c r="KQU159" s="11"/>
      <c r="KQV159" s="11"/>
      <c r="KQW159" s="11"/>
      <c r="KQX159" s="11"/>
      <c r="KQY159" s="11"/>
      <c r="KQZ159" s="11"/>
      <c r="KRA159" s="11"/>
      <c r="KRB159" s="11"/>
      <c r="KRC159" s="11"/>
      <c r="KRD159" s="11"/>
      <c r="KRE159" s="11"/>
      <c r="KRF159" s="11"/>
      <c r="KRG159" s="11"/>
      <c r="KRH159" s="11"/>
      <c r="KRI159" s="11"/>
      <c r="KRJ159" s="11"/>
      <c r="KRK159" s="11"/>
      <c r="KRL159" s="11"/>
      <c r="KRM159" s="11"/>
      <c r="KRN159" s="11"/>
      <c r="KRO159" s="11"/>
      <c r="KRP159" s="11"/>
      <c r="KRQ159" s="11"/>
      <c r="KRR159" s="11"/>
      <c r="KRS159" s="11"/>
      <c r="KRT159" s="11"/>
      <c r="KRU159" s="11"/>
      <c r="KRV159" s="11"/>
      <c r="KRW159" s="11"/>
      <c r="KRX159" s="11"/>
      <c r="KRY159" s="11"/>
      <c r="KRZ159" s="11"/>
      <c r="KSA159" s="11"/>
      <c r="KSB159" s="11"/>
      <c r="KSC159" s="11"/>
      <c r="KSD159" s="11"/>
      <c r="KSE159" s="11"/>
      <c r="KSF159" s="11"/>
      <c r="KSG159" s="11"/>
      <c r="KSH159" s="11"/>
      <c r="KSI159" s="11"/>
      <c r="KSJ159" s="11"/>
      <c r="KSK159" s="11"/>
      <c r="KSL159" s="11"/>
      <c r="KSM159" s="11"/>
      <c r="KSN159" s="11"/>
      <c r="KSO159" s="11"/>
      <c r="KSP159" s="11"/>
      <c r="KSQ159" s="11"/>
      <c r="KSR159" s="11"/>
      <c r="KSS159" s="11"/>
      <c r="KST159" s="11"/>
      <c r="KSU159" s="11"/>
      <c r="KSV159" s="11"/>
      <c r="KSW159" s="11"/>
      <c r="KSX159" s="11"/>
      <c r="KSY159" s="11"/>
      <c r="KSZ159" s="11"/>
      <c r="KTA159" s="11"/>
      <c r="KTB159" s="11"/>
      <c r="KTC159" s="11"/>
      <c r="KTD159" s="11"/>
      <c r="KTE159" s="11"/>
      <c r="KTF159" s="11"/>
      <c r="KTG159" s="11"/>
      <c r="KTH159" s="11"/>
      <c r="KTI159" s="11"/>
      <c r="KTJ159" s="11"/>
      <c r="KTK159" s="11"/>
      <c r="KTL159" s="11"/>
      <c r="KTM159" s="11"/>
      <c r="KTN159" s="11"/>
      <c r="KTO159" s="11"/>
      <c r="KTP159" s="11"/>
      <c r="KTQ159" s="11"/>
      <c r="KTR159" s="11"/>
      <c r="KTS159" s="11"/>
      <c r="KTT159" s="11"/>
      <c r="KTU159" s="11"/>
      <c r="KTV159" s="11"/>
      <c r="KTW159" s="11"/>
      <c r="KTX159" s="11"/>
      <c r="KTY159" s="11"/>
      <c r="KTZ159" s="11"/>
      <c r="KUA159" s="11"/>
      <c r="KUB159" s="11"/>
      <c r="KUC159" s="11"/>
      <c r="KUD159" s="11"/>
      <c r="KUE159" s="11"/>
      <c r="KUF159" s="11"/>
      <c r="KUG159" s="11"/>
      <c r="KUH159" s="11"/>
      <c r="KUI159" s="11"/>
      <c r="KUJ159" s="11"/>
      <c r="KUK159" s="11"/>
      <c r="KUL159" s="11"/>
      <c r="KUM159" s="11"/>
      <c r="KUN159" s="11"/>
      <c r="KUO159" s="11"/>
      <c r="KUP159" s="11"/>
      <c r="KUQ159" s="11"/>
      <c r="KUR159" s="11"/>
      <c r="KUS159" s="11"/>
      <c r="KUT159" s="11"/>
      <c r="KUU159" s="11"/>
      <c r="KUV159" s="11"/>
      <c r="KUW159" s="11"/>
      <c r="KUX159" s="11"/>
      <c r="KUY159" s="11"/>
      <c r="KUZ159" s="11"/>
      <c r="KVA159" s="11"/>
      <c r="KVB159" s="11"/>
      <c r="KVC159" s="11"/>
      <c r="KVD159" s="11"/>
      <c r="KVE159" s="11"/>
      <c r="KVF159" s="11"/>
      <c r="KVG159" s="11"/>
      <c r="KVH159" s="11"/>
      <c r="KVI159" s="11"/>
      <c r="KVJ159" s="11"/>
      <c r="KVK159" s="11"/>
      <c r="KVL159" s="11"/>
      <c r="KVM159" s="11"/>
      <c r="KVN159" s="11"/>
      <c r="KVO159" s="11"/>
      <c r="KVP159" s="11"/>
      <c r="KVQ159" s="11"/>
      <c r="KVR159" s="11"/>
      <c r="KVS159" s="11"/>
      <c r="KVT159" s="11"/>
      <c r="KVU159" s="11"/>
      <c r="KVV159" s="11"/>
      <c r="KVW159" s="11"/>
      <c r="KVX159" s="11"/>
      <c r="KVY159" s="11"/>
      <c r="KVZ159" s="11"/>
      <c r="KWA159" s="11"/>
      <c r="KWB159" s="11"/>
      <c r="KWC159" s="11"/>
      <c r="KWD159" s="11"/>
      <c r="KWE159" s="11"/>
      <c r="KWF159" s="11"/>
      <c r="KWG159" s="11"/>
      <c r="KWH159" s="11"/>
      <c r="KWI159" s="11"/>
      <c r="KWJ159" s="11"/>
      <c r="KWK159" s="11"/>
      <c r="KWL159" s="11"/>
      <c r="KWM159" s="11"/>
      <c r="KWN159" s="11"/>
      <c r="KWO159" s="11"/>
      <c r="KWP159" s="11"/>
      <c r="KWQ159" s="11"/>
      <c r="KWR159" s="11"/>
      <c r="KWS159" s="11"/>
      <c r="KWT159" s="11"/>
      <c r="KWU159" s="11"/>
      <c r="KWV159" s="11"/>
      <c r="KWW159" s="11"/>
      <c r="KWX159" s="11"/>
      <c r="KWY159" s="11"/>
      <c r="KWZ159" s="11"/>
      <c r="KXA159" s="11"/>
      <c r="KXB159" s="11"/>
      <c r="KXC159" s="11"/>
      <c r="KXD159" s="11"/>
      <c r="KXE159" s="11"/>
      <c r="KXF159" s="11"/>
      <c r="KXG159" s="11"/>
      <c r="KXH159" s="11"/>
      <c r="KXI159" s="11"/>
      <c r="KXJ159" s="11"/>
      <c r="KXK159" s="11"/>
      <c r="KXL159" s="11"/>
      <c r="KXM159" s="11"/>
      <c r="KXN159" s="11"/>
      <c r="KXO159" s="11"/>
      <c r="KXP159" s="11"/>
      <c r="KXQ159" s="11"/>
      <c r="KXR159" s="11"/>
      <c r="KXS159" s="11"/>
      <c r="KXT159" s="11"/>
      <c r="KXU159" s="11"/>
      <c r="KXV159" s="11"/>
      <c r="KXW159" s="11"/>
      <c r="KXX159" s="11"/>
      <c r="KXY159" s="11"/>
      <c r="KXZ159" s="11"/>
      <c r="KYA159" s="11"/>
      <c r="KYB159" s="11"/>
      <c r="KYC159" s="11"/>
      <c r="KYD159" s="11"/>
      <c r="KYE159" s="11"/>
      <c r="KYF159" s="11"/>
      <c r="KYG159" s="11"/>
      <c r="KYH159" s="11"/>
      <c r="KYI159" s="11"/>
      <c r="KYJ159" s="11"/>
      <c r="KYK159" s="11"/>
      <c r="KYL159" s="11"/>
      <c r="KYM159" s="11"/>
      <c r="KYN159" s="11"/>
      <c r="KYO159" s="11"/>
      <c r="KYP159" s="11"/>
      <c r="KYQ159" s="11"/>
      <c r="KYR159" s="11"/>
      <c r="KYS159" s="11"/>
      <c r="KYT159" s="11"/>
      <c r="KYU159" s="11"/>
      <c r="KYV159" s="11"/>
      <c r="KYW159" s="11"/>
      <c r="KYX159" s="11"/>
      <c r="KYY159" s="11"/>
      <c r="KYZ159" s="11"/>
      <c r="KZA159" s="11"/>
      <c r="KZB159" s="11"/>
      <c r="KZC159" s="11"/>
      <c r="KZD159" s="11"/>
      <c r="KZE159" s="11"/>
      <c r="KZF159" s="11"/>
      <c r="KZG159" s="11"/>
      <c r="KZH159" s="11"/>
      <c r="KZI159" s="11"/>
      <c r="KZJ159" s="11"/>
      <c r="KZK159" s="11"/>
      <c r="KZL159" s="11"/>
      <c r="KZM159" s="11"/>
      <c r="KZN159" s="11"/>
      <c r="KZO159" s="11"/>
      <c r="KZP159" s="11"/>
      <c r="KZQ159" s="11"/>
      <c r="KZR159" s="11"/>
      <c r="KZS159" s="11"/>
      <c r="KZT159" s="11"/>
      <c r="KZU159" s="11"/>
      <c r="KZV159" s="11"/>
      <c r="KZW159" s="11"/>
      <c r="KZX159" s="11"/>
      <c r="KZY159" s="11"/>
      <c r="KZZ159" s="11"/>
      <c r="LAA159" s="11"/>
      <c r="LAB159" s="11"/>
      <c r="LAC159" s="11"/>
      <c r="LAD159" s="11"/>
      <c r="LAE159" s="11"/>
      <c r="LAF159" s="11"/>
      <c r="LAG159" s="11"/>
      <c r="LAH159" s="11"/>
      <c r="LAI159" s="11"/>
      <c r="LAJ159" s="11"/>
      <c r="LAK159" s="11"/>
      <c r="LAL159" s="11"/>
      <c r="LAM159" s="11"/>
      <c r="LAN159" s="11"/>
      <c r="LAO159" s="11"/>
      <c r="LAP159" s="11"/>
      <c r="LAQ159" s="11"/>
      <c r="LAR159" s="11"/>
      <c r="LAS159" s="11"/>
      <c r="LAT159" s="11"/>
      <c r="LAU159" s="11"/>
      <c r="LAV159" s="11"/>
      <c r="LAW159" s="11"/>
      <c r="LAX159" s="11"/>
      <c r="LAY159" s="11"/>
      <c r="LAZ159" s="11"/>
      <c r="LBA159" s="11"/>
      <c r="LBB159" s="11"/>
      <c r="LBC159" s="11"/>
      <c r="LBD159" s="11"/>
      <c r="LBE159" s="11"/>
      <c r="LBF159" s="11"/>
      <c r="LBG159" s="11"/>
      <c r="LBH159" s="11"/>
      <c r="LBI159" s="11"/>
      <c r="LBJ159" s="11"/>
      <c r="LBK159" s="11"/>
      <c r="LBL159" s="11"/>
      <c r="LBM159" s="11"/>
      <c r="LBN159" s="11"/>
      <c r="LBO159" s="11"/>
      <c r="LBP159" s="11"/>
      <c r="LBQ159" s="11"/>
      <c r="LBR159" s="11"/>
      <c r="LBS159" s="11"/>
      <c r="LBT159" s="11"/>
      <c r="LBU159" s="11"/>
      <c r="LBV159" s="11"/>
      <c r="LBW159" s="11"/>
      <c r="LBX159" s="11"/>
      <c r="LBY159" s="11"/>
      <c r="LBZ159" s="11"/>
      <c r="LCA159" s="11"/>
      <c r="LCB159" s="11"/>
      <c r="LCC159" s="11"/>
      <c r="LCD159" s="11"/>
      <c r="LCE159" s="11"/>
      <c r="LCF159" s="11"/>
      <c r="LCG159" s="11"/>
      <c r="LCH159" s="11"/>
      <c r="LCI159" s="11"/>
      <c r="LCJ159" s="11"/>
      <c r="LCK159" s="11"/>
      <c r="LCL159" s="11"/>
      <c r="LCM159" s="11"/>
      <c r="LCN159" s="11"/>
      <c r="LCO159" s="11"/>
      <c r="LCP159" s="11"/>
      <c r="LCQ159" s="11"/>
      <c r="LCR159" s="11"/>
      <c r="LCS159" s="11"/>
      <c r="LCT159" s="11"/>
      <c r="LCU159" s="11"/>
      <c r="LCV159" s="11"/>
      <c r="LCW159" s="11"/>
      <c r="LCX159" s="11"/>
      <c r="LCY159" s="11"/>
      <c r="LCZ159" s="11"/>
      <c r="LDA159" s="11"/>
      <c r="LDB159" s="11"/>
      <c r="LDC159" s="11"/>
      <c r="LDD159" s="11"/>
      <c r="LDE159" s="11"/>
      <c r="LDF159" s="11"/>
      <c r="LDG159" s="11"/>
      <c r="LDH159" s="11"/>
      <c r="LDI159" s="11"/>
      <c r="LDJ159" s="11"/>
      <c r="LDK159" s="11"/>
      <c r="LDL159" s="11"/>
      <c r="LDM159" s="11"/>
      <c r="LDN159" s="11"/>
      <c r="LDO159" s="11"/>
      <c r="LDP159" s="11"/>
      <c r="LDQ159" s="11"/>
      <c r="LDR159" s="11"/>
      <c r="LDS159" s="11"/>
      <c r="LDT159" s="11"/>
      <c r="LDU159" s="11"/>
      <c r="LDV159" s="11"/>
      <c r="LDW159" s="11"/>
      <c r="LDX159" s="11"/>
      <c r="LDY159" s="11"/>
      <c r="LDZ159" s="11"/>
      <c r="LEA159" s="11"/>
      <c r="LEB159" s="11"/>
      <c r="LEC159" s="11"/>
      <c r="LED159" s="11"/>
      <c r="LEE159" s="11"/>
      <c r="LEF159" s="11"/>
      <c r="LEG159" s="11"/>
      <c r="LEH159" s="11"/>
      <c r="LEI159" s="11"/>
      <c r="LEJ159" s="11"/>
      <c r="LEK159" s="11"/>
      <c r="LEL159" s="11"/>
      <c r="LEM159" s="11"/>
      <c r="LEN159" s="11"/>
      <c r="LEO159" s="11"/>
      <c r="LEP159" s="11"/>
      <c r="LEQ159" s="11"/>
      <c r="LER159" s="11"/>
      <c r="LES159" s="11"/>
      <c r="LET159" s="11"/>
      <c r="LEU159" s="11"/>
      <c r="LEV159" s="11"/>
      <c r="LEW159" s="11"/>
      <c r="LEX159" s="11"/>
      <c r="LEY159" s="11"/>
      <c r="LEZ159" s="11"/>
      <c r="LFA159" s="11"/>
      <c r="LFB159" s="11"/>
      <c r="LFC159" s="11"/>
      <c r="LFD159" s="11"/>
      <c r="LFE159" s="11"/>
      <c r="LFF159" s="11"/>
      <c r="LFG159" s="11"/>
      <c r="LFH159" s="11"/>
      <c r="LFI159" s="11"/>
      <c r="LFJ159" s="11"/>
      <c r="LFK159" s="11"/>
      <c r="LFL159" s="11"/>
      <c r="LFM159" s="11"/>
      <c r="LFN159" s="11"/>
      <c r="LFO159" s="11"/>
      <c r="LFP159" s="11"/>
      <c r="LFQ159" s="11"/>
      <c r="LFR159" s="11"/>
      <c r="LFS159" s="11"/>
      <c r="LFT159" s="11"/>
      <c r="LFU159" s="11"/>
      <c r="LFV159" s="11"/>
      <c r="LFW159" s="11"/>
      <c r="LFX159" s="11"/>
      <c r="LFY159" s="11"/>
      <c r="LFZ159" s="11"/>
      <c r="LGA159" s="11"/>
      <c r="LGB159" s="11"/>
      <c r="LGC159" s="11"/>
      <c r="LGD159" s="11"/>
      <c r="LGE159" s="11"/>
      <c r="LGF159" s="11"/>
      <c r="LGG159" s="11"/>
      <c r="LGH159" s="11"/>
      <c r="LGI159" s="11"/>
      <c r="LGJ159" s="11"/>
      <c r="LGK159" s="11"/>
      <c r="LGL159" s="11"/>
      <c r="LGM159" s="11"/>
      <c r="LGN159" s="11"/>
      <c r="LGO159" s="11"/>
      <c r="LGP159" s="11"/>
      <c r="LGQ159" s="11"/>
      <c r="LGR159" s="11"/>
      <c r="LGS159" s="11"/>
      <c r="LGT159" s="11"/>
      <c r="LGU159" s="11"/>
      <c r="LGV159" s="11"/>
      <c r="LGW159" s="11"/>
      <c r="LGX159" s="11"/>
      <c r="LGY159" s="11"/>
      <c r="LGZ159" s="11"/>
      <c r="LHA159" s="11"/>
      <c r="LHB159" s="11"/>
      <c r="LHC159" s="11"/>
      <c r="LHD159" s="11"/>
      <c r="LHE159" s="11"/>
      <c r="LHF159" s="11"/>
      <c r="LHG159" s="11"/>
      <c r="LHH159" s="11"/>
      <c r="LHI159" s="11"/>
      <c r="LHJ159" s="11"/>
      <c r="LHK159" s="11"/>
      <c r="LHL159" s="11"/>
      <c r="LHM159" s="11"/>
      <c r="LHN159" s="11"/>
      <c r="LHO159" s="11"/>
      <c r="LHP159" s="11"/>
      <c r="LHQ159" s="11"/>
      <c r="LHR159" s="11"/>
      <c r="LHS159" s="11"/>
      <c r="LHT159" s="11"/>
      <c r="LHU159" s="11"/>
      <c r="LHV159" s="11"/>
      <c r="LHW159" s="11"/>
      <c r="LHX159" s="11"/>
      <c r="LHY159" s="11"/>
      <c r="LHZ159" s="11"/>
      <c r="LIA159" s="11"/>
      <c r="LIB159" s="11"/>
      <c r="LIC159" s="11"/>
      <c r="LID159" s="11"/>
      <c r="LIE159" s="11"/>
      <c r="LIF159" s="11"/>
      <c r="LIG159" s="11"/>
      <c r="LIH159" s="11"/>
      <c r="LII159" s="11"/>
      <c r="LIJ159" s="11"/>
      <c r="LIK159" s="11"/>
      <c r="LIL159" s="11"/>
      <c r="LIM159" s="11"/>
      <c r="LIN159" s="11"/>
      <c r="LIO159" s="11"/>
      <c r="LIP159" s="11"/>
      <c r="LIQ159" s="11"/>
      <c r="LIR159" s="11"/>
      <c r="LIS159" s="11"/>
      <c r="LIT159" s="11"/>
      <c r="LIU159" s="11"/>
      <c r="LIV159" s="11"/>
      <c r="LIW159" s="11"/>
      <c r="LIX159" s="11"/>
      <c r="LIY159" s="11"/>
      <c r="LIZ159" s="11"/>
      <c r="LJA159" s="11"/>
      <c r="LJB159" s="11"/>
      <c r="LJC159" s="11"/>
      <c r="LJD159" s="11"/>
      <c r="LJE159" s="11"/>
      <c r="LJF159" s="11"/>
      <c r="LJG159" s="11"/>
      <c r="LJH159" s="11"/>
      <c r="LJI159" s="11"/>
      <c r="LJJ159" s="11"/>
      <c r="LJK159" s="11"/>
      <c r="LJL159" s="11"/>
      <c r="LJM159" s="11"/>
      <c r="LJN159" s="11"/>
      <c r="LJO159" s="11"/>
      <c r="LJP159" s="11"/>
      <c r="LJQ159" s="11"/>
      <c r="LJR159" s="11"/>
      <c r="LJS159" s="11"/>
      <c r="LJT159" s="11"/>
      <c r="LJU159" s="11"/>
      <c r="LJV159" s="11"/>
      <c r="LJW159" s="11"/>
      <c r="LJX159" s="11"/>
      <c r="LJY159" s="11"/>
      <c r="LJZ159" s="11"/>
      <c r="LKA159" s="11"/>
      <c r="LKB159" s="11"/>
      <c r="LKC159" s="11"/>
      <c r="LKD159" s="11"/>
      <c r="LKE159" s="11"/>
      <c r="LKF159" s="11"/>
      <c r="LKG159" s="11"/>
      <c r="LKH159" s="11"/>
      <c r="LKI159" s="11"/>
      <c r="LKJ159" s="11"/>
      <c r="LKK159" s="11"/>
      <c r="LKL159" s="11"/>
      <c r="LKM159" s="11"/>
      <c r="LKN159" s="11"/>
      <c r="LKO159" s="11"/>
      <c r="LKP159" s="11"/>
      <c r="LKQ159" s="11"/>
      <c r="LKR159" s="11"/>
      <c r="LKS159" s="11"/>
      <c r="LKT159" s="11"/>
      <c r="LKU159" s="11"/>
      <c r="LKV159" s="11"/>
      <c r="LKW159" s="11"/>
      <c r="LKX159" s="11"/>
      <c r="LKY159" s="11"/>
      <c r="LKZ159" s="11"/>
      <c r="LLA159" s="11"/>
      <c r="LLB159" s="11"/>
      <c r="LLC159" s="11"/>
      <c r="LLD159" s="11"/>
      <c r="LLE159" s="11"/>
      <c r="LLF159" s="11"/>
      <c r="LLG159" s="11"/>
      <c r="LLH159" s="11"/>
      <c r="LLI159" s="11"/>
      <c r="LLJ159" s="11"/>
      <c r="LLK159" s="11"/>
      <c r="LLL159" s="11"/>
      <c r="LLM159" s="11"/>
      <c r="LLN159" s="11"/>
      <c r="LLO159" s="11"/>
      <c r="LLP159" s="11"/>
      <c r="LLQ159" s="11"/>
      <c r="LLR159" s="11"/>
      <c r="LLS159" s="11"/>
      <c r="LLT159" s="11"/>
      <c r="LLU159" s="11"/>
      <c r="LLV159" s="11"/>
      <c r="LLW159" s="11"/>
      <c r="LLX159" s="11"/>
      <c r="LLY159" s="11"/>
      <c r="LLZ159" s="11"/>
      <c r="LMA159" s="11"/>
      <c r="LMB159" s="11"/>
      <c r="LMC159" s="11"/>
      <c r="LMD159" s="11"/>
      <c r="LME159" s="11"/>
      <c r="LMF159" s="11"/>
      <c r="LMG159" s="11"/>
      <c r="LMH159" s="11"/>
      <c r="LMI159" s="11"/>
      <c r="LMJ159" s="11"/>
      <c r="LMK159" s="11"/>
      <c r="LML159" s="11"/>
      <c r="LMM159" s="11"/>
      <c r="LMN159" s="11"/>
      <c r="LMO159" s="11"/>
      <c r="LMP159" s="11"/>
      <c r="LMQ159" s="11"/>
      <c r="LMR159" s="11"/>
      <c r="LMS159" s="11"/>
      <c r="LMT159" s="11"/>
      <c r="LMU159" s="11"/>
      <c r="LMV159" s="11"/>
      <c r="LMW159" s="11"/>
      <c r="LMX159" s="11"/>
      <c r="LMY159" s="11"/>
      <c r="LMZ159" s="11"/>
      <c r="LNA159" s="11"/>
      <c r="LNB159" s="11"/>
      <c r="LNC159" s="11"/>
      <c r="LND159" s="11"/>
      <c r="LNE159" s="11"/>
      <c r="LNF159" s="11"/>
      <c r="LNG159" s="11"/>
      <c r="LNH159" s="11"/>
      <c r="LNI159" s="11"/>
      <c r="LNJ159" s="11"/>
      <c r="LNK159" s="11"/>
      <c r="LNL159" s="11"/>
      <c r="LNM159" s="11"/>
      <c r="LNN159" s="11"/>
      <c r="LNO159" s="11"/>
      <c r="LNP159" s="11"/>
      <c r="LNQ159" s="11"/>
      <c r="LNR159" s="11"/>
      <c r="LNS159" s="11"/>
      <c r="LNT159" s="11"/>
      <c r="LNU159" s="11"/>
      <c r="LNV159" s="11"/>
      <c r="LNW159" s="11"/>
      <c r="LNX159" s="11"/>
      <c r="LNY159" s="11"/>
      <c r="LNZ159" s="11"/>
      <c r="LOA159" s="11"/>
      <c r="LOB159" s="11"/>
      <c r="LOC159" s="11"/>
      <c r="LOD159" s="11"/>
      <c r="LOE159" s="11"/>
      <c r="LOF159" s="11"/>
      <c r="LOG159" s="11"/>
      <c r="LOH159" s="11"/>
      <c r="LOI159" s="11"/>
      <c r="LOJ159" s="11"/>
      <c r="LOK159" s="11"/>
      <c r="LOL159" s="11"/>
      <c r="LOM159" s="11"/>
      <c r="LON159" s="11"/>
      <c r="LOO159" s="11"/>
      <c r="LOP159" s="11"/>
      <c r="LOQ159" s="11"/>
      <c r="LOR159" s="11"/>
      <c r="LOS159" s="11"/>
      <c r="LOT159" s="11"/>
      <c r="LOU159" s="11"/>
      <c r="LOV159" s="11"/>
      <c r="LOW159" s="11"/>
      <c r="LOX159" s="11"/>
      <c r="LOY159" s="11"/>
      <c r="LOZ159" s="11"/>
      <c r="LPA159" s="11"/>
      <c r="LPB159" s="11"/>
      <c r="LPC159" s="11"/>
      <c r="LPD159" s="11"/>
      <c r="LPE159" s="11"/>
      <c r="LPF159" s="11"/>
      <c r="LPG159" s="11"/>
      <c r="LPH159" s="11"/>
      <c r="LPI159" s="11"/>
      <c r="LPJ159" s="11"/>
      <c r="LPK159" s="11"/>
      <c r="LPL159" s="11"/>
      <c r="LPM159" s="11"/>
      <c r="LPN159" s="11"/>
      <c r="LPO159" s="11"/>
      <c r="LPP159" s="11"/>
      <c r="LPQ159" s="11"/>
      <c r="LPR159" s="11"/>
      <c r="LPS159" s="11"/>
      <c r="LPT159" s="11"/>
      <c r="LPU159" s="11"/>
      <c r="LPV159" s="11"/>
      <c r="LPW159" s="11"/>
      <c r="LPX159" s="11"/>
      <c r="LPY159" s="11"/>
      <c r="LPZ159" s="11"/>
      <c r="LQA159" s="11"/>
      <c r="LQB159" s="11"/>
      <c r="LQC159" s="11"/>
      <c r="LQD159" s="11"/>
      <c r="LQE159" s="11"/>
      <c r="LQF159" s="11"/>
      <c r="LQG159" s="11"/>
      <c r="LQH159" s="11"/>
      <c r="LQI159" s="11"/>
      <c r="LQJ159" s="11"/>
      <c r="LQK159" s="11"/>
      <c r="LQL159" s="11"/>
      <c r="LQM159" s="11"/>
      <c r="LQN159" s="11"/>
      <c r="LQO159" s="11"/>
      <c r="LQP159" s="11"/>
      <c r="LQQ159" s="11"/>
      <c r="LQR159" s="11"/>
      <c r="LQS159" s="11"/>
      <c r="LQT159" s="11"/>
      <c r="LQU159" s="11"/>
      <c r="LQV159" s="11"/>
      <c r="LQW159" s="11"/>
      <c r="LQX159" s="11"/>
      <c r="LQY159" s="11"/>
      <c r="LQZ159" s="11"/>
      <c r="LRA159" s="11"/>
      <c r="LRB159" s="11"/>
      <c r="LRC159" s="11"/>
      <c r="LRD159" s="11"/>
      <c r="LRE159" s="11"/>
      <c r="LRF159" s="11"/>
      <c r="LRG159" s="11"/>
      <c r="LRH159" s="11"/>
      <c r="LRI159" s="11"/>
      <c r="LRJ159" s="11"/>
      <c r="LRK159" s="11"/>
      <c r="LRL159" s="11"/>
      <c r="LRM159" s="11"/>
      <c r="LRN159" s="11"/>
      <c r="LRO159" s="11"/>
      <c r="LRP159" s="11"/>
      <c r="LRQ159" s="11"/>
      <c r="LRR159" s="11"/>
      <c r="LRS159" s="11"/>
      <c r="LRT159" s="11"/>
      <c r="LRU159" s="11"/>
      <c r="LRV159" s="11"/>
      <c r="LRW159" s="11"/>
      <c r="LRX159" s="11"/>
      <c r="LRY159" s="11"/>
      <c r="LRZ159" s="11"/>
      <c r="LSA159" s="11"/>
      <c r="LSB159" s="11"/>
      <c r="LSC159" s="11"/>
      <c r="LSD159" s="11"/>
      <c r="LSE159" s="11"/>
      <c r="LSF159" s="11"/>
      <c r="LSG159" s="11"/>
      <c r="LSH159" s="11"/>
      <c r="LSI159" s="11"/>
      <c r="LSJ159" s="11"/>
      <c r="LSK159" s="11"/>
      <c r="LSL159" s="11"/>
      <c r="LSM159" s="11"/>
      <c r="LSN159" s="11"/>
      <c r="LSO159" s="11"/>
      <c r="LSP159" s="11"/>
      <c r="LSQ159" s="11"/>
      <c r="LSR159" s="11"/>
      <c r="LSS159" s="11"/>
      <c r="LST159" s="11"/>
      <c r="LSU159" s="11"/>
      <c r="LSV159" s="11"/>
      <c r="LSW159" s="11"/>
      <c r="LSX159" s="11"/>
      <c r="LSY159" s="11"/>
      <c r="LSZ159" s="11"/>
      <c r="LTA159" s="11"/>
      <c r="LTB159" s="11"/>
      <c r="LTC159" s="11"/>
      <c r="LTD159" s="11"/>
      <c r="LTE159" s="11"/>
      <c r="LTF159" s="11"/>
      <c r="LTG159" s="11"/>
      <c r="LTH159" s="11"/>
      <c r="LTI159" s="11"/>
      <c r="LTJ159" s="11"/>
      <c r="LTK159" s="11"/>
      <c r="LTL159" s="11"/>
      <c r="LTM159" s="11"/>
      <c r="LTN159" s="11"/>
      <c r="LTO159" s="11"/>
      <c r="LTP159" s="11"/>
      <c r="LTQ159" s="11"/>
      <c r="LTR159" s="11"/>
      <c r="LTS159" s="11"/>
      <c r="LTT159" s="11"/>
      <c r="LTU159" s="11"/>
      <c r="LTV159" s="11"/>
      <c r="LTW159" s="11"/>
      <c r="LTX159" s="11"/>
      <c r="LTY159" s="11"/>
      <c r="LTZ159" s="11"/>
      <c r="LUA159" s="11"/>
      <c r="LUB159" s="11"/>
      <c r="LUC159" s="11"/>
      <c r="LUD159" s="11"/>
      <c r="LUE159" s="11"/>
      <c r="LUF159" s="11"/>
      <c r="LUG159" s="11"/>
      <c r="LUH159" s="11"/>
      <c r="LUI159" s="11"/>
      <c r="LUJ159" s="11"/>
      <c r="LUK159" s="11"/>
      <c r="LUL159" s="11"/>
      <c r="LUM159" s="11"/>
      <c r="LUN159" s="11"/>
      <c r="LUO159" s="11"/>
      <c r="LUP159" s="11"/>
      <c r="LUQ159" s="11"/>
      <c r="LUR159" s="11"/>
      <c r="LUS159" s="11"/>
      <c r="LUT159" s="11"/>
      <c r="LUU159" s="11"/>
      <c r="LUV159" s="11"/>
      <c r="LUW159" s="11"/>
      <c r="LUX159" s="11"/>
      <c r="LUY159" s="11"/>
      <c r="LUZ159" s="11"/>
      <c r="LVA159" s="11"/>
      <c r="LVB159" s="11"/>
      <c r="LVC159" s="11"/>
      <c r="LVD159" s="11"/>
      <c r="LVE159" s="11"/>
      <c r="LVF159" s="11"/>
      <c r="LVG159" s="11"/>
      <c r="LVH159" s="11"/>
      <c r="LVI159" s="11"/>
      <c r="LVJ159" s="11"/>
      <c r="LVK159" s="11"/>
      <c r="LVL159" s="11"/>
      <c r="LVM159" s="11"/>
      <c r="LVN159" s="11"/>
      <c r="LVO159" s="11"/>
      <c r="LVP159" s="11"/>
      <c r="LVQ159" s="11"/>
      <c r="LVR159" s="11"/>
      <c r="LVS159" s="11"/>
      <c r="LVT159" s="11"/>
      <c r="LVU159" s="11"/>
      <c r="LVV159" s="11"/>
      <c r="LVW159" s="11"/>
      <c r="LVX159" s="11"/>
      <c r="LVY159" s="11"/>
      <c r="LVZ159" s="11"/>
      <c r="LWA159" s="11"/>
      <c r="LWB159" s="11"/>
      <c r="LWC159" s="11"/>
      <c r="LWD159" s="11"/>
      <c r="LWE159" s="11"/>
      <c r="LWF159" s="11"/>
      <c r="LWG159" s="11"/>
      <c r="LWH159" s="11"/>
      <c r="LWI159" s="11"/>
      <c r="LWJ159" s="11"/>
      <c r="LWK159" s="11"/>
      <c r="LWL159" s="11"/>
      <c r="LWM159" s="11"/>
      <c r="LWN159" s="11"/>
      <c r="LWO159" s="11"/>
      <c r="LWP159" s="11"/>
      <c r="LWQ159" s="11"/>
      <c r="LWR159" s="11"/>
      <c r="LWS159" s="11"/>
      <c r="LWT159" s="11"/>
      <c r="LWU159" s="11"/>
      <c r="LWV159" s="11"/>
      <c r="LWW159" s="11"/>
      <c r="LWX159" s="11"/>
      <c r="LWY159" s="11"/>
      <c r="LWZ159" s="11"/>
      <c r="LXA159" s="11"/>
      <c r="LXB159" s="11"/>
      <c r="LXC159" s="11"/>
      <c r="LXD159" s="11"/>
      <c r="LXE159" s="11"/>
      <c r="LXF159" s="11"/>
      <c r="LXG159" s="11"/>
      <c r="LXH159" s="11"/>
      <c r="LXI159" s="11"/>
      <c r="LXJ159" s="11"/>
      <c r="LXK159" s="11"/>
      <c r="LXL159" s="11"/>
      <c r="LXM159" s="11"/>
      <c r="LXN159" s="11"/>
      <c r="LXO159" s="11"/>
      <c r="LXP159" s="11"/>
      <c r="LXQ159" s="11"/>
      <c r="LXR159" s="11"/>
      <c r="LXS159" s="11"/>
      <c r="LXT159" s="11"/>
      <c r="LXU159" s="11"/>
      <c r="LXV159" s="11"/>
      <c r="LXW159" s="11"/>
      <c r="LXX159" s="11"/>
      <c r="LXY159" s="11"/>
      <c r="LXZ159" s="11"/>
      <c r="LYA159" s="11"/>
      <c r="LYB159" s="11"/>
      <c r="LYC159" s="11"/>
      <c r="LYD159" s="11"/>
      <c r="LYE159" s="11"/>
      <c r="LYF159" s="11"/>
      <c r="LYG159" s="11"/>
      <c r="LYH159" s="11"/>
      <c r="LYI159" s="11"/>
      <c r="LYJ159" s="11"/>
      <c r="LYK159" s="11"/>
      <c r="LYL159" s="11"/>
      <c r="LYM159" s="11"/>
      <c r="LYN159" s="11"/>
      <c r="LYO159" s="11"/>
      <c r="LYP159" s="11"/>
      <c r="LYQ159" s="11"/>
      <c r="LYR159" s="11"/>
      <c r="LYS159" s="11"/>
      <c r="LYT159" s="11"/>
      <c r="LYU159" s="11"/>
      <c r="LYV159" s="11"/>
      <c r="LYW159" s="11"/>
      <c r="LYX159" s="11"/>
      <c r="LYY159" s="11"/>
      <c r="LYZ159" s="11"/>
      <c r="LZA159" s="11"/>
      <c r="LZB159" s="11"/>
      <c r="LZC159" s="11"/>
      <c r="LZD159" s="11"/>
      <c r="LZE159" s="11"/>
      <c r="LZF159" s="11"/>
      <c r="LZG159" s="11"/>
      <c r="LZH159" s="11"/>
      <c r="LZI159" s="11"/>
      <c r="LZJ159" s="11"/>
      <c r="LZK159" s="11"/>
      <c r="LZL159" s="11"/>
      <c r="LZM159" s="11"/>
      <c r="LZN159" s="11"/>
      <c r="LZO159" s="11"/>
      <c r="LZP159" s="11"/>
      <c r="LZQ159" s="11"/>
      <c r="LZR159" s="11"/>
      <c r="LZS159" s="11"/>
      <c r="LZT159" s="11"/>
      <c r="LZU159" s="11"/>
      <c r="LZV159" s="11"/>
      <c r="LZW159" s="11"/>
      <c r="LZX159" s="11"/>
      <c r="LZY159" s="11"/>
      <c r="LZZ159" s="11"/>
      <c r="MAA159" s="11"/>
      <c r="MAB159" s="11"/>
      <c r="MAC159" s="11"/>
      <c r="MAD159" s="11"/>
      <c r="MAE159" s="11"/>
      <c r="MAF159" s="11"/>
      <c r="MAG159" s="11"/>
      <c r="MAH159" s="11"/>
      <c r="MAI159" s="11"/>
      <c r="MAJ159" s="11"/>
      <c r="MAK159" s="11"/>
      <c r="MAL159" s="11"/>
      <c r="MAM159" s="11"/>
      <c r="MAN159" s="11"/>
      <c r="MAO159" s="11"/>
      <c r="MAP159" s="11"/>
      <c r="MAQ159" s="11"/>
      <c r="MAR159" s="11"/>
      <c r="MAS159" s="11"/>
      <c r="MAT159" s="11"/>
      <c r="MAU159" s="11"/>
      <c r="MAV159" s="11"/>
      <c r="MAW159" s="11"/>
      <c r="MAX159" s="11"/>
      <c r="MAY159" s="11"/>
      <c r="MAZ159" s="11"/>
      <c r="MBA159" s="11"/>
      <c r="MBB159" s="11"/>
      <c r="MBC159" s="11"/>
      <c r="MBD159" s="11"/>
      <c r="MBE159" s="11"/>
      <c r="MBF159" s="11"/>
      <c r="MBG159" s="11"/>
      <c r="MBH159" s="11"/>
      <c r="MBI159" s="11"/>
      <c r="MBJ159" s="11"/>
      <c r="MBK159" s="11"/>
      <c r="MBL159" s="11"/>
      <c r="MBM159" s="11"/>
      <c r="MBN159" s="11"/>
      <c r="MBO159" s="11"/>
      <c r="MBP159" s="11"/>
      <c r="MBQ159" s="11"/>
      <c r="MBR159" s="11"/>
      <c r="MBS159" s="11"/>
      <c r="MBT159" s="11"/>
      <c r="MBU159" s="11"/>
      <c r="MBV159" s="11"/>
      <c r="MBW159" s="11"/>
      <c r="MBX159" s="11"/>
      <c r="MBY159" s="11"/>
      <c r="MBZ159" s="11"/>
      <c r="MCA159" s="11"/>
      <c r="MCB159" s="11"/>
      <c r="MCC159" s="11"/>
      <c r="MCD159" s="11"/>
      <c r="MCE159" s="11"/>
      <c r="MCF159" s="11"/>
      <c r="MCG159" s="11"/>
      <c r="MCH159" s="11"/>
      <c r="MCI159" s="11"/>
      <c r="MCJ159" s="11"/>
      <c r="MCK159" s="11"/>
      <c r="MCL159" s="11"/>
      <c r="MCM159" s="11"/>
      <c r="MCN159" s="11"/>
      <c r="MCO159" s="11"/>
      <c r="MCP159" s="11"/>
      <c r="MCQ159" s="11"/>
      <c r="MCR159" s="11"/>
      <c r="MCS159" s="11"/>
      <c r="MCT159" s="11"/>
      <c r="MCU159" s="11"/>
      <c r="MCV159" s="11"/>
      <c r="MCW159" s="11"/>
      <c r="MCX159" s="11"/>
      <c r="MCY159" s="11"/>
      <c r="MCZ159" s="11"/>
      <c r="MDA159" s="11"/>
      <c r="MDB159" s="11"/>
      <c r="MDC159" s="11"/>
      <c r="MDD159" s="11"/>
      <c r="MDE159" s="11"/>
      <c r="MDF159" s="11"/>
      <c r="MDG159" s="11"/>
      <c r="MDH159" s="11"/>
      <c r="MDI159" s="11"/>
      <c r="MDJ159" s="11"/>
      <c r="MDK159" s="11"/>
      <c r="MDL159" s="11"/>
      <c r="MDM159" s="11"/>
      <c r="MDN159" s="11"/>
      <c r="MDO159" s="11"/>
      <c r="MDP159" s="11"/>
      <c r="MDQ159" s="11"/>
      <c r="MDR159" s="11"/>
      <c r="MDS159" s="11"/>
      <c r="MDT159" s="11"/>
      <c r="MDU159" s="11"/>
      <c r="MDV159" s="11"/>
      <c r="MDW159" s="11"/>
      <c r="MDX159" s="11"/>
      <c r="MDY159" s="11"/>
      <c r="MDZ159" s="11"/>
      <c r="MEA159" s="11"/>
      <c r="MEB159" s="11"/>
      <c r="MEC159" s="11"/>
      <c r="MED159" s="11"/>
      <c r="MEE159" s="11"/>
      <c r="MEF159" s="11"/>
      <c r="MEG159" s="11"/>
      <c r="MEH159" s="11"/>
      <c r="MEI159" s="11"/>
      <c r="MEJ159" s="11"/>
      <c r="MEK159" s="11"/>
      <c r="MEL159" s="11"/>
      <c r="MEM159" s="11"/>
      <c r="MEN159" s="11"/>
      <c r="MEO159" s="11"/>
      <c r="MEP159" s="11"/>
      <c r="MEQ159" s="11"/>
      <c r="MER159" s="11"/>
      <c r="MES159" s="11"/>
      <c r="MET159" s="11"/>
      <c r="MEU159" s="11"/>
      <c r="MEV159" s="11"/>
      <c r="MEW159" s="11"/>
      <c r="MEX159" s="11"/>
      <c r="MEY159" s="11"/>
      <c r="MEZ159" s="11"/>
      <c r="MFA159" s="11"/>
      <c r="MFB159" s="11"/>
      <c r="MFC159" s="11"/>
      <c r="MFD159" s="11"/>
      <c r="MFE159" s="11"/>
      <c r="MFF159" s="11"/>
      <c r="MFG159" s="11"/>
      <c r="MFH159" s="11"/>
      <c r="MFI159" s="11"/>
      <c r="MFJ159" s="11"/>
      <c r="MFK159" s="11"/>
      <c r="MFL159" s="11"/>
      <c r="MFM159" s="11"/>
      <c r="MFN159" s="11"/>
      <c r="MFO159" s="11"/>
      <c r="MFP159" s="11"/>
      <c r="MFQ159" s="11"/>
      <c r="MFR159" s="11"/>
      <c r="MFS159" s="11"/>
      <c r="MFT159" s="11"/>
      <c r="MFU159" s="11"/>
      <c r="MFV159" s="11"/>
      <c r="MFW159" s="11"/>
      <c r="MFX159" s="11"/>
      <c r="MFY159" s="11"/>
      <c r="MFZ159" s="11"/>
      <c r="MGA159" s="11"/>
      <c r="MGB159" s="11"/>
      <c r="MGC159" s="11"/>
      <c r="MGD159" s="11"/>
      <c r="MGE159" s="11"/>
      <c r="MGF159" s="11"/>
      <c r="MGG159" s="11"/>
      <c r="MGH159" s="11"/>
      <c r="MGI159" s="11"/>
      <c r="MGJ159" s="11"/>
      <c r="MGK159" s="11"/>
      <c r="MGL159" s="11"/>
      <c r="MGM159" s="11"/>
      <c r="MGN159" s="11"/>
      <c r="MGO159" s="11"/>
      <c r="MGP159" s="11"/>
      <c r="MGQ159" s="11"/>
      <c r="MGR159" s="11"/>
      <c r="MGS159" s="11"/>
      <c r="MGT159" s="11"/>
      <c r="MGU159" s="11"/>
      <c r="MGV159" s="11"/>
      <c r="MGW159" s="11"/>
      <c r="MGX159" s="11"/>
      <c r="MGY159" s="11"/>
      <c r="MGZ159" s="11"/>
      <c r="MHA159" s="11"/>
      <c r="MHB159" s="11"/>
      <c r="MHC159" s="11"/>
      <c r="MHD159" s="11"/>
      <c r="MHE159" s="11"/>
      <c r="MHF159" s="11"/>
      <c r="MHG159" s="11"/>
      <c r="MHH159" s="11"/>
      <c r="MHI159" s="11"/>
      <c r="MHJ159" s="11"/>
      <c r="MHK159" s="11"/>
      <c r="MHL159" s="11"/>
      <c r="MHM159" s="11"/>
      <c r="MHN159" s="11"/>
      <c r="MHO159" s="11"/>
      <c r="MHP159" s="11"/>
      <c r="MHQ159" s="11"/>
      <c r="MHR159" s="11"/>
      <c r="MHS159" s="11"/>
      <c r="MHT159" s="11"/>
      <c r="MHU159" s="11"/>
      <c r="MHV159" s="11"/>
      <c r="MHW159" s="11"/>
      <c r="MHX159" s="11"/>
      <c r="MHY159" s="11"/>
      <c r="MHZ159" s="11"/>
      <c r="MIA159" s="11"/>
      <c r="MIB159" s="11"/>
      <c r="MIC159" s="11"/>
      <c r="MID159" s="11"/>
      <c r="MIE159" s="11"/>
      <c r="MIF159" s="11"/>
      <c r="MIG159" s="11"/>
      <c r="MIH159" s="11"/>
      <c r="MII159" s="11"/>
      <c r="MIJ159" s="11"/>
      <c r="MIK159" s="11"/>
      <c r="MIL159" s="11"/>
      <c r="MIM159" s="11"/>
      <c r="MIN159" s="11"/>
      <c r="MIO159" s="11"/>
      <c r="MIP159" s="11"/>
      <c r="MIQ159" s="11"/>
      <c r="MIR159" s="11"/>
      <c r="MIS159" s="11"/>
      <c r="MIT159" s="11"/>
      <c r="MIU159" s="11"/>
      <c r="MIV159" s="11"/>
      <c r="MIW159" s="11"/>
      <c r="MIX159" s="11"/>
      <c r="MIY159" s="11"/>
      <c r="MIZ159" s="11"/>
      <c r="MJA159" s="11"/>
      <c r="MJB159" s="11"/>
      <c r="MJC159" s="11"/>
      <c r="MJD159" s="11"/>
      <c r="MJE159" s="11"/>
      <c r="MJF159" s="11"/>
      <c r="MJG159" s="11"/>
      <c r="MJH159" s="11"/>
      <c r="MJI159" s="11"/>
      <c r="MJJ159" s="11"/>
      <c r="MJK159" s="11"/>
      <c r="MJL159" s="11"/>
      <c r="MJM159" s="11"/>
      <c r="MJN159" s="11"/>
      <c r="MJO159" s="11"/>
      <c r="MJP159" s="11"/>
      <c r="MJQ159" s="11"/>
      <c r="MJR159" s="11"/>
      <c r="MJS159" s="11"/>
      <c r="MJT159" s="11"/>
      <c r="MJU159" s="11"/>
      <c r="MJV159" s="11"/>
      <c r="MJW159" s="11"/>
      <c r="MJX159" s="11"/>
      <c r="MJY159" s="11"/>
      <c r="MJZ159" s="11"/>
      <c r="MKA159" s="11"/>
      <c r="MKB159" s="11"/>
      <c r="MKC159" s="11"/>
      <c r="MKD159" s="11"/>
      <c r="MKE159" s="11"/>
      <c r="MKF159" s="11"/>
      <c r="MKG159" s="11"/>
      <c r="MKH159" s="11"/>
      <c r="MKI159" s="11"/>
      <c r="MKJ159" s="11"/>
      <c r="MKK159" s="11"/>
      <c r="MKL159" s="11"/>
      <c r="MKM159" s="11"/>
      <c r="MKN159" s="11"/>
      <c r="MKO159" s="11"/>
      <c r="MKP159" s="11"/>
      <c r="MKQ159" s="11"/>
      <c r="MKR159" s="11"/>
      <c r="MKS159" s="11"/>
      <c r="MKT159" s="11"/>
      <c r="MKU159" s="11"/>
      <c r="MKV159" s="11"/>
      <c r="MKW159" s="11"/>
      <c r="MKX159" s="11"/>
      <c r="MKY159" s="11"/>
      <c r="MKZ159" s="11"/>
      <c r="MLA159" s="11"/>
      <c r="MLB159" s="11"/>
      <c r="MLC159" s="11"/>
      <c r="MLD159" s="11"/>
      <c r="MLE159" s="11"/>
      <c r="MLF159" s="11"/>
      <c r="MLG159" s="11"/>
      <c r="MLH159" s="11"/>
      <c r="MLI159" s="11"/>
      <c r="MLJ159" s="11"/>
      <c r="MLK159" s="11"/>
      <c r="MLL159" s="11"/>
      <c r="MLM159" s="11"/>
      <c r="MLN159" s="11"/>
      <c r="MLO159" s="11"/>
      <c r="MLP159" s="11"/>
      <c r="MLQ159" s="11"/>
      <c r="MLR159" s="11"/>
      <c r="MLS159" s="11"/>
      <c r="MLT159" s="11"/>
      <c r="MLU159" s="11"/>
      <c r="MLV159" s="11"/>
      <c r="MLW159" s="11"/>
      <c r="MLX159" s="11"/>
      <c r="MLY159" s="11"/>
      <c r="MLZ159" s="11"/>
      <c r="MMA159" s="11"/>
      <c r="MMB159" s="11"/>
      <c r="MMC159" s="11"/>
      <c r="MMD159" s="11"/>
      <c r="MME159" s="11"/>
      <c r="MMF159" s="11"/>
      <c r="MMG159" s="11"/>
      <c r="MMH159" s="11"/>
      <c r="MMI159" s="11"/>
      <c r="MMJ159" s="11"/>
      <c r="MMK159" s="11"/>
      <c r="MML159" s="11"/>
      <c r="MMM159" s="11"/>
      <c r="MMN159" s="11"/>
      <c r="MMO159" s="11"/>
      <c r="MMP159" s="11"/>
      <c r="MMQ159" s="11"/>
      <c r="MMR159" s="11"/>
      <c r="MMS159" s="11"/>
      <c r="MMT159" s="11"/>
      <c r="MMU159" s="11"/>
      <c r="MMV159" s="11"/>
      <c r="MMW159" s="11"/>
      <c r="MMX159" s="11"/>
      <c r="MMY159" s="11"/>
      <c r="MMZ159" s="11"/>
      <c r="MNA159" s="11"/>
      <c r="MNB159" s="11"/>
      <c r="MNC159" s="11"/>
      <c r="MND159" s="11"/>
      <c r="MNE159" s="11"/>
      <c r="MNF159" s="11"/>
      <c r="MNG159" s="11"/>
      <c r="MNH159" s="11"/>
      <c r="MNI159" s="11"/>
      <c r="MNJ159" s="11"/>
      <c r="MNK159" s="11"/>
      <c r="MNL159" s="11"/>
      <c r="MNM159" s="11"/>
      <c r="MNN159" s="11"/>
      <c r="MNO159" s="11"/>
      <c r="MNP159" s="11"/>
      <c r="MNQ159" s="11"/>
      <c r="MNR159" s="11"/>
      <c r="MNS159" s="11"/>
      <c r="MNT159" s="11"/>
      <c r="MNU159" s="11"/>
      <c r="MNV159" s="11"/>
      <c r="MNW159" s="11"/>
      <c r="MNX159" s="11"/>
      <c r="MNY159" s="11"/>
      <c r="MNZ159" s="11"/>
      <c r="MOA159" s="11"/>
      <c r="MOB159" s="11"/>
      <c r="MOC159" s="11"/>
      <c r="MOD159" s="11"/>
      <c r="MOE159" s="11"/>
      <c r="MOF159" s="11"/>
      <c r="MOG159" s="11"/>
      <c r="MOH159" s="11"/>
      <c r="MOI159" s="11"/>
      <c r="MOJ159" s="11"/>
      <c r="MOK159" s="11"/>
      <c r="MOL159" s="11"/>
      <c r="MOM159" s="11"/>
      <c r="MON159" s="11"/>
      <c r="MOO159" s="11"/>
      <c r="MOP159" s="11"/>
      <c r="MOQ159" s="11"/>
      <c r="MOR159" s="11"/>
      <c r="MOS159" s="11"/>
      <c r="MOT159" s="11"/>
      <c r="MOU159" s="11"/>
      <c r="MOV159" s="11"/>
      <c r="MOW159" s="11"/>
      <c r="MOX159" s="11"/>
      <c r="MOY159" s="11"/>
      <c r="MOZ159" s="11"/>
      <c r="MPA159" s="11"/>
      <c r="MPB159" s="11"/>
      <c r="MPC159" s="11"/>
      <c r="MPD159" s="11"/>
      <c r="MPE159" s="11"/>
      <c r="MPF159" s="11"/>
      <c r="MPG159" s="11"/>
      <c r="MPH159" s="11"/>
      <c r="MPI159" s="11"/>
      <c r="MPJ159" s="11"/>
      <c r="MPK159" s="11"/>
      <c r="MPL159" s="11"/>
      <c r="MPM159" s="11"/>
      <c r="MPN159" s="11"/>
      <c r="MPO159" s="11"/>
      <c r="MPP159" s="11"/>
      <c r="MPQ159" s="11"/>
      <c r="MPR159" s="11"/>
      <c r="MPS159" s="11"/>
      <c r="MPT159" s="11"/>
      <c r="MPU159" s="11"/>
      <c r="MPV159" s="11"/>
      <c r="MPW159" s="11"/>
      <c r="MPX159" s="11"/>
      <c r="MPY159" s="11"/>
      <c r="MPZ159" s="11"/>
      <c r="MQA159" s="11"/>
      <c r="MQB159" s="11"/>
      <c r="MQC159" s="11"/>
      <c r="MQD159" s="11"/>
      <c r="MQE159" s="11"/>
      <c r="MQF159" s="11"/>
      <c r="MQG159" s="11"/>
      <c r="MQH159" s="11"/>
      <c r="MQI159" s="11"/>
      <c r="MQJ159" s="11"/>
      <c r="MQK159" s="11"/>
      <c r="MQL159" s="11"/>
      <c r="MQM159" s="11"/>
      <c r="MQN159" s="11"/>
      <c r="MQO159" s="11"/>
      <c r="MQP159" s="11"/>
      <c r="MQQ159" s="11"/>
      <c r="MQR159" s="11"/>
      <c r="MQS159" s="11"/>
      <c r="MQT159" s="11"/>
      <c r="MQU159" s="11"/>
      <c r="MQV159" s="11"/>
      <c r="MQW159" s="11"/>
      <c r="MQX159" s="11"/>
      <c r="MQY159" s="11"/>
      <c r="MQZ159" s="11"/>
      <c r="MRA159" s="11"/>
      <c r="MRB159" s="11"/>
      <c r="MRC159" s="11"/>
      <c r="MRD159" s="11"/>
      <c r="MRE159" s="11"/>
      <c r="MRF159" s="11"/>
      <c r="MRG159" s="11"/>
      <c r="MRH159" s="11"/>
      <c r="MRI159" s="11"/>
      <c r="MRJ159" s="11"/>
      <c r="MRK159" s="11"/>
      <c r="MRL159" s="11"/>
      <c r="MRM159" s="11"/>
      <c r="MRN159" s="11"/>
      <c r="MRO159" s="11"/>
      <c r="MRP159" s="11"/>
      <c r="MRQ159" s="11"/>
      <c r="MRR159" s="11"/>
      <c r="MRS159" s="11"/>
      <c r="MRT159" s="11"/>
      <c r="MRU159" s="11"/>
      <c r="MRV159" s="11"/>
      <c r="MRW159" s="11"/>
      <c r="MRX159" s="11"/>
      <c r="MRY159" s="11"/>
      <c r="MRZ159" s="11"/>
      <c r="MSA159" s="11"/>
      <c r="MSB159" s="11"/>
      <c r="MSC159" s="11"/>
      <c r="MSD159" s="11"/>
      <c r="MSE159" s="11"/>
      <c r="MSF159" s="11"/>
      <c r="MSG159" s="11"/>
      <c r="MSH159" s="11"/>
      <c r="MSI159" s="11"/>
      <c r="MSJ159" s="11"/>
      <c r="MSK159" s="11"/>
      <c r="MSL159" s="11"/>
      <c r="MSM159" s="11"/>
      <c r="MSN159" s="11"/>
      <c r="MSO159" s="11"/>
      <c r="MSP159" s="11"/>
      <c r="MSQ159" s="11"/>
      <c r="MSR159" s="11"/>
      <c r="MSS159" s="11"/>
      <c r="MST159" s="11"/>
      <c r="MSU159" s="11"/>
      <c r="MSV159" s="11"/>
      <c r="MSW159" s="11"/>
      <c r="MSX159" s="11"/>
      <c r="MSY159" s="11"/>
      <c r="MSZ159" s="11"/>
      <c r="MTA159" s="11"/>
      <c r="MTB159" s="11"/>
      <c r="MTC159" s="11"/>
      <c r="MTD159" s="11"/>
      <c r="MTE159" s="11"/>
      <c r="MTF159" s="11"/>
      <c r="MTG159" s="11"/>
      <c r="MTH159" s="11"/>
      <c r="MTI159" s="11"/>
      <c r="MTJ159" s="11"/>
      <c r="MTK159" s="11"/>
      <c r="MTL159" s="11"/>
      <c r="MTM159" s="11"/>
      <c r="MTN159" s="11"/>
      <c r="MTO159" s="11"/>
      <c r="MTP159" s="11"/>
      <c r="MTQ159" s="11"/>
      <c r="MTR159" s="11"/>
      <c r="MTS159" s="11"/>
      <c r="MTT159" s="11"/>
      <c r="MTU159" s="11"/>
      <c r="MTV159" s="11"/>
      <c r="MTW159" s="11"/>
      <c r="MTX159" s="11"/>
      <c r="MTY159" s="11"/>
      <c r="MTZ159" s="11"/>
      <c r="MUA159" s="11"/>
      <c r="MUB159" s="11"/>
      <c r="MUC159" s="11"/>
      <c r="MUD159" s="11"/>
      <c r="MUE159" s="11"/>
      <c r="MUF159" s="11"/>
      <c r="MUG159" s="11"/>
      <c r="MUH159" s="11"/>
      <c r="MUI159" s="11"/>
      <c r="MUJ159" s="11"/>
      <c r="MUK159" s="11"/>
      <c r="MUL159" s="11"/>
      <c r="MUM159" s="11"/>
      <c r="MUN159" s="11"/>
      <c r="MUO159" s="11"/>
      <c r="MUP159" s="11"/>
      <c r="MUQ159" s="11"/>
      <c r="MUR159" s="11"/>
      <c r="MUS159" s="11"/>
      <c r="MUT159" s="11"/>
      <c r="MUU159" s="11"/>
      <c r="MUV159" s="11"/>
      <c r="MUW159" s="11"/>
      <c r="MUX159" s="11"/>
      <c r="MUY159" s="11"/>
      <c r="MUZ159" s="11"/>
      <c r="MVA159" s="11"/>
      <c r="MVB159" s="11"/>
      <c r="MVC159" s="11"/>
      <c r="MVD159" s="11"/>
      <c r="MVE159" s="11"/>
      <c r="MVF159" s="11"/>
      <c r="MVG159" s="11"/>
      <c r="MVH159" s="11"/>
      <c r="MVI159" s="11"/>
      <c r="MVJ159" s="11"/>
      <c r="MVK159" s="11"/>
      <c r="MVL159" s="11"/>
      <c r="MVM159" s="11"/>
      <c r="MVN159" s="11"/>
      <c r="MVO159" s="11"/>
      <c r="MVP159" s="11"/>
      <c r="MVQ159" s="11"/>
      <c r="MVR159" s="11"/>
      <c r="MVS159" s="11"/>
      <c r="MVT159" s="11"/>
      <c r="MVU159" s="11"/>
      <c r="MVV159" s="11"/>
      <c r="MVW159" s="11"/>
      <c r="MVX159" s="11"/>
      <c r="MVY159" s="11"/>
      <c r="MVZ159" s="11"/>
      <c r="MWA159" s="11"/>
      <c r="MWB159" s="11"/>
      <c r="MWC159" s="11"/>
      <c r="MWD159" s="11"/>
      <c r="MWE159" s="11"/>
      <c r="MWF159" s="11"/>
      <c r="MWG159" s="11"/>
      <c r="MWH159" s="11"/>
      <c r="MWI159" s="11"/>
      <c r="MWJ159" s="11"/>
      <c r="MWK159" s="11"/>
      <c r="MWL159" s="11"/>
      <c r="MWM159" s="11"/>
      <c r="MWN159" s="11"/>
      <c r="MWO159" s="11"/>
      <c r="MWP159" s="11"/>
      <c r="MWQ159" s="11"/>
      <c r="MWR159" s="11"/>
      <c r="MWS159" s="11"/>
      <c r="MWT159" s="11"/>
      <c r="MWU159" s="11"/>
      <c r="MWV159" s="11"/>
      <c r="MWW159" s="11"/>
      <c r="MWX159" s="11"/>
      <c r="MWY159" s="11"/>
      <c r="MWZ159" s="11"/>
      <c r="MXA159" s="11"/>
      <c r="MXB159" s="11"/>
      <c r="MXC159" s="11"/>
      <c r="MXD159" s="11"/>
      <c r="MXE159" s="11"/>
      <c r="MXF159" s="11"/>
      <c r="MXG159" s="11"/>
      <c r="MXH159" s="11"/>
      <c r="MXI159" s="11"/>
      <c r="MXJ159" s="11"/>
      <c r="MXK159" s="11"/>
      <c r="MXL159" s="11"/>
      <c r="MXM159" s="11"/>
      <c r="MXN159" s="11"/>
      <c r="MXO159" s="11"/>
      <c r="MXP159" s="11"/>
      <c r="MXQ159" s="11"/>
      <c r="MXR159" s="11"/>
      <c r="MXS159" s="11"/>
      <c r="MXT159" s="11"/>
      <c r="MXU159" s="11"/>
      <c r="MXV159" s="11"/>
      <c r="MXW159" s="11"/>
      <c r="MXX159" s="11"/>
      <c r="MXY159" s="11"/>
      <c r="MXZ159" s="11"/>
      <c r="MYA159" s="11"/>
      <c r="MYB159" s="11"/>
      <c r="MYC159" s="11"/>
      <c r="MYD159" s="11"/>
      <c r="MYE159" s="11"/>
      <c r="MYF159" s="11"/>
      <c r="MYG159" s="11"/>
      <c r="MYH159" s="11"/>
      <c r="MYI159" s="11"/>
      <c r="MYJ159" s="11"/>
      <c r="MYK159" s="11"/>
      <c r="MYL159" s="11"/>
      <c r="MYM159" s="11"/>
      <c r="MYN159" s="11"/>
      <c r="MYO159" s="11"/>
      <c r="MYP159" s="11"/>
      <c r="MYQ159" s="11"/>
      <c r="MYR159" s="11"/>
      <c r="MYS159" s="11"/>
      <c r="MYT159" s="11"/>
      <c r="MYU159" s="11"/>
      <c r="MYV159" s="11"/>
      <c r="MYW159" s="11"/>
      <c r="MYX159" s="11"/>
      <c r="MYY159" s="11"/>
      <c r="MYZ159" s="11"/>
      <c r="MZA159" s="11"/>
      <c r="MZB159" s="11"/>
      <c r="MZC159" s="11"/>
      <c r="MZD159" s="11"/>
      <c r="MZE159" s="11"/>
      <c r="MZF159" s="11"/>
      <c r="MZG159" s="11"/>
      <c r="MZH159" s="11"/>
      <c r="MZI159" s="11"/>
      <c r="MZJ159" s="11"/>
      <c r="MZK159" s="11"/>
      <c r="MZL159" s="11"/>
      <c r="MZM159" s="11"/>
      <c r="MZN159" s="11"/>
      <c r="MZO159" s="11"/>
      <c r="MZP159" s="11"/>
      <c r="MZQ159" s="11"/>
      <c r="MZR159" s="11"/>
      <c r="MZS159" s="11"/>
      <c r="MZT159" s="11"/>
      <c r="MZU159" s="11"/>
      <c r="MZV159" s="11"/>
      <c r="MZW159" s="11"/>
      <c r="MZX159" s="11"/>
      <c r="MZY159" s="11"/>
      <c r="MZZ159" s="11"/>
      <c r="NAA159" s="11"/>
      <c r="NAB159" s="11"/>
      <c r="NAC159" s="11"/>
      <c r="NAD159" s="11"/>
      <c r="NAE159" s="11"/>
      <c r="NAF159" s="11"/>
      <c r="NAG159" s="11"/>
      <c r="NAH159" s="11"/>
      <c r="NAI159" s="11"/>
      <c r="NAJ159" s="11"/>
      <c r="NAK159" s="11"/>
      <c r="NAL159" s="11"/>
      <c r="NAM159" s="11"/>
      <c r="NAN159" s="11"/>
      <c r="NAO159" s="11"/>
      <c r="NAP159" s="11"/>
      <c r="NAQ159" s="11"/>
      <c r="NAR159" s="11"/>
      <c r="NAS159" s="11"/>
      <c r="NAT159" s="11"/>
      <c r="NAU159" s="11"/>
      <c r="NAV159" s="11"/>
      <c r="NAW159" s="11"/>
      <c r="NAX159" s="11"/>
      <c r="NAY159" s="11"/>
      <c r="NAZ159" s="11"/>
      <c r="NBA159" s="11"/>
      <c r="NBB159" s="11"/>
      <c r="NBC159" s="11"/>
      <c r="NBD159" s="11"/>
      <c r="NBE159" s="11"/>
      <c r="NBF159" s="11"/>
      <c r="NBG159" s="11"/>
      <c r="NBH159" s="11"/>
      <c r="NBI159" s="11"/>
      <c r="NBJ159" s="11"/>
      <c r="NBK159" s="11"/>
      <c r="NBL159" s="11"/>
      <c r="NBM159" s="11"/>
      <c r="NBN159" s="11"/>
      <c r="NBO159" s="11"/>
      <c r="NBP159" s="11"/>
      <c r="NBQ159" s="11"/>
      <c r="NBR159" s="11"/>
      <c r="NBS159" s="11"/>
      <c r="NBT159" s="11"/>
      <c r="NBU159" s="11"/>
      <c r="NBV159" s="11"/>
      <c r="NBW159" s="11"/>
      <c r="NBX159" s="11"/>
      <c r="NBY159" s="11"/>
      <c r="NBZ159" s="11"/>
      <c r="NCA159" s="11"/>
      <c r="NCB159" s="11"/>
      <c r="NCC159" s="11"/>
      <c r="NCD159" s="11"/>
      <c r="NCE159" s="11"/>
      <c r="NCF159" s="11"/>
      <c r="NCG159" s="11"/>
      <c r="NCH159" s="11"/>
      <c r="NCI159" s="11"/>
      <c r="NCJ159" s="11"/>
      <c r="NCK159" s="11"/>
      <c r="NCL159" s="11"/>
      <c r="NCM159" s="11"/>
      <c r="NCN159" s="11"/>
      <c r="NCO159" s="11"/>
      <c r="NCP159" s="11"/>
      <c r="NCQ159" s="11"/>
      <c r="NCR159" s="11"/>
      <c r="NCS159" s="11"/>
      <c r="NCT159" s="11"/>
      <c r="NCU159" s="11"/>
      <c r="NCV159" s="11"/>
      <c r="NCW159" s="11"/>
      <c r="NCX159" s="11"/>
      <c r="NCY159" s="11"/>
      <c r="NCZ159" s="11"/>
      <c r="NDA159" s="11"/>
      <c r="NDB159" s="11"/>
      <c r="NDC159" s="11"/>
      <c r="NDD159" s="11"/>
      <c r="NDE159" s="11"/>
      <c r="NDF159" s="11"/>
      <c r="NDG159" s="11"/>
      <c r="NDH159" s="11"/>
      <c r="NDI159" s="11"/>
      <c r="NDJ159" s="11"/>
      <c r="NDK159" s="11"/>
      <c r="NDL159" s="11"/>
      <c r="NDM159" s="11"/>
      <c r="NDN159" s="11"/>
      <c r="NDO159" s="11"/>
      <c r="NDP159" s="11"/>
      <c r="NDQ159" s="11"/>
      <c r="NDR159" s="11"/>
      <c r="NDS159" s="11"/>
      <c r="NDT159" s="11"/>
      <c r="NDU159" s="11"/>
      <c r="NDV159" s="11"/>
      <c r="NDW159" s="11"/>
      <c r="NDX159" s="11"/>
      <c r="NDY159" s="11"/>
      <c r="NDZ159" s="11"/>
      <c r="NEA159" s="11"/>
      <c r="NEB159" s="11"/>
      <c r="NEC159" s="11"/>
      <c r="NED159" s="11"/>
      <c r="NEE159" s="11"/>
      <c r="NEF159" s="11"/>
      <c r="NEG159" s="11"/>
      <c r="NEH159" s="11"/>
      <c r="NEI159" s="11"/>
      <c r="NEJ159" s="11"/>
      <c r="NEK159" s="11"/>
      <c r="NEL159" s="11"/>
      <c r="NEM159" s="11"/>
      <c r="NEN159" s="11"/>
      <c r="NEO159" s="11"/>
      <c r="NEP159" s="11"/>
      <c r="NEQ159" s="11"/>
      <c r="NER159" s="11"/>
      <c r="NES159" s="11"/>
      <c r="NET159" s="11"/>
      <c r="NEU159" s="11"/>
      <c r="NEV159" s="11"/>
      <c r="NEW159" s="11"/>
      <c r="NEX159" s="11"/>
      <c r="NEY159" s="11"/>
      <c r="NEZ159" s="11"/>
      <c r="NFA159" s="11"/>
      <c r="NFB159" s="11"/>
      <c r="NFC159" s="11"/>
      <c r="NFD159" s="11"/>
      <c r="NFE159" s="11"/>
      <c r="NFF159" s="11"/>
      <c r="NFG159" s="11"/>
      <c r="NFH159" s="11"/>
      <c r="NFI159" s="11"/>
      <c r="NFJ159" s="11"/>
      <c r="NFK159" s="11"/>
      <c r="NFL159" s="11"/>
      <c r="NFM159" s="11"/>
      <c r="NFN159" s="11"/>
      <c r="NFO159" s="11"/>
      <c r="NFP159" s="11"/>
      <c r="NFQ159" s="11"/>
      <c r="NFR159" s="11"/>
      <c r="NFS159" s="11"/>
      <c r="NFT159" s="11"/>
      <c r="NFU159" s="11"/>
      <c r="NFV159" s="11"/>
      <c r="NFW159" s="11"/>
      <c r="NFX159" s="11"/>
      <c r="NFY159" s="11"/>
      <c r="NFZ159" s="11"/>
      <c r="NGA159" s="11"/>
      <c r="NGB159" s="11"/>
      <c r="NGC159" s="11"/>
      <c r="NGD159" s="11"/>
      <c r="NGE159" s="11"/>
      <c r="NGF159" s="11"/>
      <c r="NGG159" s="11"/>
      <c r="NGH159" s="11"/>
      <c r="NGI159" s="11"/>
      <c r="NGJ159" s="11"/>
      <c r="NGK159" s="11"/>
      <c r="NGL159" s="11"/>
      <c r="NGM159" s="11"/>
      <c r="NGN159" s="11"/>
      <c r="NGO159" s="11"/>
      <c r="NGP159" s="11"/>
      <c r="NGQ159" s="11"/>
      <c r="NGR159" s="11"/>
      <c r="NGS159" s="11"/>
      <c r="NGT159" s="11"/>
      <c r="NGU159" s="11"/>
      <c r="NGV159" s="11"/>
      <c r="NGW159" s="11"/>
      <c r="NGX159" s="11"/>
      <c r="NGY159" s="11"/>
      <c r="NGZ159" s="11"/>
      <c r="NHA159" s="11"/>
      <c r="NHB159" s="11"/>
      <c r="NHC159" s="11"/>
      <c r="NHD159" s="11"/>
      <c r="NHE159" s="11"/>
      <c r="NHF159" s="11"/>
      <c r="NHG159" s="11"/>
      <c r="NHH159" s="11"/>
      <c r="NHI159" s="11"/>
      <c r="NHJ159" s="11"/>
      <c r="NHK159" s="11"/>
      <c r="NHL159" s="11"/>
      <c r="NHM159" s="11"/>
      <c r="NHN159" s="11"/>
      <c r="NHO159" s="11"/>
      <c r="NHP159" s="11"/>
      <c r="NHQ159" s="11"/>
      <c r="NHR159" s="11"/>
      <c r="NHS159" s="11"/>
      <c r="NHT159" s="11"/>
      <c r="NHU159" s="11"/>
      <c r="NHV159" s="11"/>
      <c r="NHW159" s="11"/>
      <c r="NHX159" s="11"/>
      <c r="NHY159" s="11"/>
      <c r="NHZ159" s="11"/>
      <c r="NIA159" s="11"/>
      <c r="NIB159" s="11"/>
      <c r="NIC159" s="11"/>
      <c r="NID159" s="11"/>
      <c r="NIE159" s="11"/>
      <c r="NIF159" s="11"/>
      <c r="NIG159" s="11"/>
      <c r="NIH159" s="11"/>
      <c r="NII159" s="11"/>
      <c r="NIJ159" s="11"/>
      <c r="NIK159" s="11"/>
      <c r="NIL159" s="11"/>
      <c r="NIM159" s="11"/>
      <c r="NIN159" s="11"/>
      <c r="NIO159" s="11"/>
      <c r="NIP159" s="11"/>
      <c r="NIQ159" s="11"/>
      <c r="NIR159" s="11"/>
      <c r="NIS159" s="11"/>
      <c r="NIT159" s="11"/>
      <c r="NIU159" s="11"/>
      <c r="NIV159" s="11"/>
      <c r="NIW159" s="11"/>
      <c r="NIX159" s="11"/>
      <c r="NIY159" s="11"/>
      <c r="NIZ159" s="11"/>
      <c r="NJA159" s="11"/>
      <c r="NJB159" s="11"/>
      <c r="NJC159" s="11"/>
      <c r="NJD159" s="11"/>
      <c r="NJE159" s="11"/>
      <c r="NJF159" s="11"/>
      <c r="NJG159" s="11"/>
      <c r="NJH159" s="11"/>
      <c r="NJI159" s="11"/>
      <c r="NJJ159" s="11"/>
      <c r="NJK159" s="11"/>
      <c r="NJL159" s="11"/>
      <c r="NJM159" s="11"/>
      <c r="NJN159" s="11"/>
      <c r="NJO159" s="11"/>
      <c r="NJP159" s="11"/>
      <c r="NJQ159" s="11"/>
      <c r="NJR159" s="11"/>
      <c r="NJS159" s="11"/>
      <c r="NJT159" s="11"/>
      <c r="NJU159" s="11"/>
      <c r="NJV159" s="11"/>
      <c r="NJW159" s="11"/>
      <c r="NJX159" s="11"/>
      <c r="NJY159" s="11"/>
      <c r="NJZ159" s="11"/>
      <c r="NKA159" s="11"/>
      <c r="NKB159" s="11"/>
      <c r="NKC159" s="11"/>
      <c r="NKD159" s="11"/>
      <c r="NKE159" s="11"/>
      <c r="NKF159" s="11"/>
      <c r="NKG159" s="11"/>
      <c r="NKH159" s="11"/>
      <c r="NKI159" s="11"/>
      <c r="NKJ159" s="11"/>
      <c r="NKK159" s="11"/>
      <c r="NKL159" s="11"/>
      <c r="NKM159" s="11"/>
      <c r="NKN159" s="11"/>
      <c r="NKO159" s="11"/>
      <c r="NKP159" s="11"/>
      <c r="NKQ159" s="11"/>
      <c r="NKR159" s="11"/>
      <c r="NKS159" s="11"/>
      <c r="NKT159" s="11"/>
      <c r="NKU159" s="11"/>
      <c r="NKV159" s="11"/>
      <c r="NKW159" s="11"/>
      <c r="NKX159" s="11"/>
      <c r="NKY159" s="11"/>
      <c r="NKZ159" s="11"/>
      <c r="NLA159" s="11"/>
      <c r="NLB159" s="11"/>
      <c r="NLC159" s="11"/>
      <c r="NLD159" s="11"/>
      <c r="NLE159" s="11"/>
      <c r="NLF159" s="11"/>
      <c r="NLG159" s="11"/>
      <c r="NLH159" s="11"/>
      <c r="NLI159" s="11"/>
      <c r="NLJ159" s="11"/>
      <c r="NLK159" s="11"/>
      <c r="NLL159" s="11"/>
      <c r="NLM159" s="11"/>
      <c r="NLN159" s="11"/>
      <c r="NLO159" s="11"/>
      <c r="NLP159" s="11"/>
      <c r="NLQ159" s="11"/>
      <c r="NLR159" s="11"/>
      <c r="NLS159" s="11"/>
      <c r="NLT159" s="11"/>
      <c r="NLU159" s="11"/>
      <c r="NLV159" s="11"/>
      <c r="NLW159" s="11"/>
      <c r="NLX159" s="11"/>
      <c r="NLY159" s="11"/>
      <c r="NLZ159" s="11"/>
      <c r="NMA159" s="11"/>
      <c r="NMB159" s="11"/>
      <c r="NMC159" s="11"/>
      <c r="NMD159" s="11"/>
      <c r="NME159" s="11"/>
      <c r="NMF159" s="11"/>
      <c r="NMG159" s="11"/>
      <c r="NMH159" s="11"/>
      <c r="NMI159" s="11"/>
      <c r="NMJ159" s="11"/>
      <c r="NMK159" s="11"/>
      <c r="NML159" s="11"/>
      <c r="NMM159" s="11"/>
      <c r="NMN159" s="11"/>
      <c r="NMO159" s="11"/>
      <c r="NMP159" s="11"/>
      <c r="NMQ159" s="11"/>
      <c r="NMR159" s="11"/>
      <c r="NMS159" s="11"/>
      <c r="NMT159" s="11"/>
      <c r="NMU159" s="11"/>
      <c r="NMV159" s="11"/>
      <c r="NMW159" s="11"/>
      <c r="NMX159" s="11"/>
      <c r="NMY159" s="11"/>
      <c r="NMZ159" s="11"/>
      <c r="NNA159" s="11"/>
      <c r="NNB159" s="11"/>
      <c r="NNC159" s="11"/>
      <c r="NND159" s="11"/>
      <c r="NNE159" s="11"/>
      <c r="NNF159" s="11"/>
      <c r="NNG159" s="11"/>
      <c r="NNH159" s="11"/>
      <c r="NNI159" s="11"/>
      <c r="NNJ159" s="11"/>
      <c r="NNK159" s="11"/>
      <c r="NNL159" s="11"/>
      <c r="NNM159" s="11"/>
      <c r="NNN159" s="11"/>
      <c r="NNO159" s="11"/>
      <c r="NNP159" s="11"/>
      <c r="NNQ159" s="11"/>
      <c r="NNR159" s="11"/>
      <c r="NNS159" s="11"/>
      <c r="NNT159" s="11"/>
      <c r="NNU159" s="11"/>
      <c r="NNV159" s="11"/>
      <c r="NNW159" s="11"/>
      <c r="NNX159" s="11"/>
      <c r="NNY159" s="11"/>
      <c r="NNZ159" s="11"/>
      <c r="NOA159" s="11"/>
      <c r="NOB159" s="11"/>
      <c r="NOC159" s="11"/>
      <c r="NOD159" s="11"/>
      <c r="NOE159" s="11"/>
      <c r="NOF159" s="11"/>
      <c r="NOG159" s="11"/>
      <c r="NOH159" s="11"/>
      <c r="NOI159" s="11"/>
      <c r="NOJ159" s="11"/>
      <c r="NOK159" s="11"/>
      <c r="NOL159" s="11"/>
      <c r="NOM159" s="11"/>
      <c r="NON159" s="11"/>
      <c r="NOO159" s="11"/>
      <c r="NOP159" s="11"/>
      <c r="NOQ159" s="11"/>
      <c r="NOR159" s="11"/>
      <c r="NOS159" s="11"/>
      <c r="NOT159" s="11"/>
      <c r="NOU159" s="11"/>
      <c r="NOV159" s="11"/>
      <c r="NOW159" s="11"/>
      <c r="NOX159" s="11"/>
      <c r="NOY159" s="11"/>
      <c r="NOZ159" s="11"/>
      <c r="NPA159" s="11"/>
      <c r="NPB159" s="11"/>
      <c r="NPC159" s="11"/>
      <c r="NPD159" s="11"/>
      <c r="NPE159" s="11"/>
      <c r="NPF159" s="11"/>
      <c r="NPG159" s="11"/>
      <c r="NPH159" s="11"/>
      <c r="NPI159" s="11"/>
      <c r="NPJ159" s="11"/>
      <c r="NPK159" s="11"/>
      <c r="NPL159" s="11"/>
      <c r="NPM159" s="11"/>
      <c r="NPN159" s="11"/>
      <c r="NPO159" s="11"/>
      <c r="NPP159" s="11"/>
      <c r="NPQ159" s="11"/>
      <c r="NPR159" s="11"/>
      <c r="NPS159" s="11"/>
      <c r="NPT159" s="11"/>
      <c r="NPU159" s="11"/>
      <c r="NPV159" s="11"/>
      <c r="NPW159" s="11"/>
      <c r="NPX159" s="11"/>
      <c r="NPY159" s="11"/>
      <c r="NPZ159" s="11"/>
      <c r="NQA159" s="11"/>
      <c r="NQB159" s="11"/>
      <c r="NQC159" s="11"/>
      <c r="NQD159" s="11"/>
      <c r="NQE159" s="11"/>
      <c r="NQF159" s="11"/>
      <c r="NQG159" s="11"/>
      <c r="NQH159" s="11"/>
      <c r="NQI159" s="11"/>
      <c r="NQJ159" s="11"/>
      <c r="NQK159" s="11"/>
      <c r="NQL159" s="11"/>
      <c r="NQM159" s="11"/>
      <c r="NQN159" s="11"/>
      <c r="NQO159" s="11"/>
      <c r="NQP159" s="11"/>
      <c r="NQQ159" s="11"/>
      <c r="NQR159" s="11"/>
      <c r="NQS159" s="11"/>
      <c r="NQT159" s="11"/>
      <c r="NQU159" s="11"/>
      <c r="NQV159" s="11"/>
      <c r="NQW159" s="11"/>
      <c r="NQX159" s="11"/>
      <c r="NQY159" s="11"/>
      <c r="NQZ159" s="11"/>
      <c r="NRA159" s="11"/>
      <c r="NRB159" s="11"/>
      <c r="NRC159" s="11"/>
      <c r="NRD159" s="11"/>
      <c r="NRE159" s="11"/>
      <c r="NRF159" s="11"/>
      <c r="NRG159" s="11"/>
      <c r="NRH159" s="11"/>
      <c r="NRI159" s="11"/>
      <c r="NRJ159" s="11"/>
      <c r="NRK159" s="11"/>
      <c r="NRL159" s="11"/>
      <c r="NRM159" s="11"/>
      <c r="NRN159" s="11"/>
      <c r="NRO159" s="11"/>
      <c r="NRP159" s="11"/>
      <c r="NRQ159" s="11"/>
      <c r="NRR159" s="11"/>
      <c r="NRS159" s="11"/>
      <c r="NRT159" s="11"/>
      <c r="NRU159" s="11"/>
      <c r="NRV159" s="11"/>
      <c r="NRW159" s="11"/>
      <c r="NRX159" s="11"/>
      <c r="NRY159" s="11"/>
      <c r="NRZ159" s="11"/>
      <c r="NSA159" s="11"/>
      <c r="NSB159" s="11"/>
      <c r="NSC159" s="11"/>
      <c r="NSD159" s="11"/>
      <c r="NSE159" s="11"/>
      <c r="NSF159" s="11"/>
      <c r="NSG159" s="11"/>
      <c r="NSH159" s="11"/>
      <c r="NSI159" s="11"/>
      <c r="NSJ159" s="11"/>
      <c r="NSK159" s="11"/>
      <c r="NSL159" s="11"/>
      <c r="NSM159" s="11"/>
      <c r="NSN159" s="11"/>
      <c r="NSO159" s="11"/>
      <c r="NSP159" s="11"/>
      <c r="NSQ159" s="11"/>
      <c r="NSR159" s="11"/>
      <c r="NSS159" s="11"/>
      <c r="NST159" s="11"/>
      <c r="NSU159" s="11"/>
      <c r="NSV159" s="11"/>
      <c r="NSW159" s="11"/>
      <c r="NSX159" s="11"/>
      <c r="NSY159" s="11"/>
      <c r="NSZ159" s="11"/>
      <c r="NTA159" s="11"/>
      <c r="NTB159" s="11"/>
      <c r="NTC159" s="11"/>
      <c r="NTD159" s="11"/>
      <c r="NTE159" s="11"/>
      <c r="NTF159" s="11"/>
      <c r="NTG159" s="11"/>
      <c r="NTH159" s="11"/>
      <c r="NTI159" s="11"/>
      <c r="NTJ159" s="11"/>
      <c r="NTK159" s="11"/>
      <c r="NTL159" s="11"/>
      <c r="NTM159" s="11"/>
      <c r="NTN159" s="11"/>
      <c r="NTO159" s="11"/>
      <c r="NTP159" s="11"/>
      <c r="NTQ159" s="11"/>
      <c r="NTR159" s="11"/>
      <c r="NTS159" s="11"/>
      <c r="NTT159" s="11"/>
      <c r="NTU159" s="11"/>
      <c r="NTV159" s="11"/>
      <c r="NTW159" s="11"/>
      <c r="NTX159" s="11"/>
      <c r="NTY159" s="11"/>
      <c r="NTZ159" s="11"/>
      <c r="NUA159" s="11"/>
      <c r="NUB159" s="11"/>
      <c r="NUC159" s="11"/>
      <c r="NUD159" s="11"/>
      <c r="NUE159" s="11"/>
      <c r="NUF159" s="11"/>
      <c r="NUG159" s="11"/>
      <c r="NUH159" s="11"/>
      <c r="NUI159" s="11"/>
      <c r="NUJ159" s="11"/>
      <c r="NUK159" s="11"/>
      <c r="NUL159" s="11"/>
      <c r="NUM159" s="11"/>
      <c r="NUN159" s="11"/>
      <c r="NUO159" s="11"/>
      <c r="NUP159" s="11"/>
      <c r="NUQ159" s="11"/>
      <c r="NUR159" s="11"/>
      <c r="NUS159" s="11"/>
      <c r="NUT159" s="11"/>
      <c r="NUU159" s="11"/>
      <c r="NUV159" s="11"/>
      <c r="NUW159" s="11"/>
      <c r="NUX159" s="11"/>
      <c r="NUY159" s="11"/>
      <c r="NUZ159" s="11"/>
      <c r="NVA159" s="11"/>
      <c r="NVB159" s="11"/>
      <c r="NVC159" s="11"/>
      <c r="NVD159" s="11"/>
      <c r="NVE159" s="11"/>
      <c r="NVF159" s="11"/>
      <c r="NVG159" s="11"/>
      <c r="NVH159" s="11"/>
      <c r="NVI159" s="11"/>
      <c r="NVJ159" s="11"/>
      <c r="NVK159" s="11"/>
      <c r="NVL159" s="11"/>
      <c r="NVM159" s="11"/>
      <c r="NVN159" s="11"/>
      <c r="NVO159" s="11"/>
      <c r="NVP159" s="11"/>
      <c r="NVQ159" s="11"/>
      <c r="NVR159" s="11"/>
      <c r="NVS159" s="11"/>
      <c r="NVT159" s="11"/>
      <c r="NVU159" s="11"/>
      <c r="NVV159" s="11"/>
      <c r="NVW159" s="11"/>
      <c r="NVX159" s="11"/>
      <c r="NVY159" s="11"/>
      <c r="NVZ159" s="11"/>
      <c r="NWA159" s="11"/>
      <c r="NWB159" s="11"/>
      <c r="NWC159" s="11"/>
      <c r="NWD159" s="11"/>
      <c r="NWE159" s="11"/>
      <c r="NWF159" s="11"/>
      <c r="NWG159" s="11"/>
      <c r="NWH159" s="11"/>
      <c r="NWI159" s="11"/>
      <c r="NWJ159" s="11"/>
      <c r="NWK159" s="11"/>
      <c r="NWL159" s="11"/>
      <c r="NWM159" s="11"/>
      <c r="NWN159" s="11"/>
      <c r="NWO159" s="11"/>
      <c r="NWP159" s="11"/>
      <c r="NWQ159" s="11"/>
      <c r="NWR159" s="11"/>
      <c r="NWS159" s="11"/>
      <c r="NWT159" s="11"/>
      <c r="NWU159" s="11"/>
      <c r="NWV159" s="11"/>
      <c r="NWW159" s="11"/>
      <c r="NWX159" s="11"/>
      <c r="NWY159" s="11"/>
      <c r="NWZ159" s="11"/>
      <c r="NXA159" s="11"/>
      <c r="NXB159" s="11"/>
      <c r="NXC159" s="11"/>
      <c r="NXD159" s="11"/>
      <c r="NXE159" s="11"/>
      <c r="NXF159" s="11"/>
      <c r="NXG159" s="11"/>
      <c r="NXH159" s="11"/>
      <c r="NXI159" s="11"/>
      <c r="NXJ159" s="11"/>
      <c r="NXK159" s="11"/>
      <c r="NXL159" s="11"/>
      <c r="NXM159" s="11"/>
      <c r="NXN159" s="11"/>
      <c r="NXO159" s="11"/>
      <c r="NXP159" s="11"/>
      <c r="NXQ159" s="11"/>
      <c r="NXR159" s="11"/>
      <c r="NXS159" s="11"/>
      <c r="NXT159" s="11"/>
      <c r="NXU159" s="11"/>
      <c r="NXV159" s="11"/>
      <c r="NXW159" s="11"/>
      <c r="NXX159" s="11"/>
      <c r="NXY159" s="11"/>
      <c r="NXZ159" s="11"/>
      <c r="NYA159" s="11"/>
      <c r="NYB159" s="11"/>
      <c r="NYC159" s="11"/>
      <c r="NYD159" s="11"/>
      <c r="NYE159" s="11"/>
      <c r="NYF159" s="11"/>
      <c r="NYG159" s="11"/>
      <c r="NYH159" s="11"/>
      <c r="NYI159" s="11"/>
      <c r="NYJ159" s="11"/>
      <c r="NYK159" s="11"/>
      <c r="NYL159" s="11"/>
      <c r="NYM159" s="11"/>
      <c r="NYN159" s="11"/>
      <c r="NYO159" s="11"/>
      <c r="NYP159" s="11"/>
      <c r="NYQ159" s="11"/>
      <c r="NYR159" s="11"/>
      <c r="NYS159" s="11"/>
      <c r="NYT159" s="11"/>
      <c r="NYU159" s="11"/>
      <c r="NYV159" s="11"/>
      <c r="NYW159" s="11"/>
      <c r="NYX159" s="11"/>
      <c r="NYY159" s="11"/>
      <c r="NYZ159" s="11"/>
      <c r="NZA159" s="11"/>
      <c r="NZB159" s="11"/>
      <c r="NZC159" s="11"/>
      <c r="NZD159" s="11"/>
      <c r="NZE159" s="11"/>
      <c r="NZF159" s="11"/>
      <c r="NZG159" s="11"/>
      <c r="NZH159" s="11"/>
      <c r="NZI159" s="11"/>
      <c r="NZJ159" s="11"/>
      <c r="NZK159" s="11"/>
      <c r="NZL159" s="11"/>
      <c r="NZM159" s="11"/>
      <c r="NZN159" s="11"/>
      <c r="NZO159" s="11"/>
      <c r="NZP159" s="11"/>
      <c r="NZQ159" s="11"/>
      <c r="NZR159" s="11"/>
      <c r="NZS159" s="11"/>
      <c r="NZT159" s="11"/>
      <c r="NZU159" s="11"/>
      <c r="NZV159" s="11"/>
      <c r="NZW159" s="11"/>
      <c r="NZX159" s="11"/>
      <c r="NZY159" s="11"/>
      <c r="NZZ159" s="11"/>
      <c r="OAA159" s="11"/>
      <c r="OAB159" s="11"/>
      <c r="OAC159" s="11"/>
      <c r="OAD159" s="11"/>
      <c r="OAE159" s="11"/>
      <c r="OAF159" s="11"/>
      <c r="OAG159" s="11"/>
      <c r="OAH159" s="11"/>
      <c r="OAI159" s="11"/>
      <c r="OAJ159" s="11"/>
      <c r="OAK159" s="11"/>
      <c r="OAL159" s="11"/>
      <c r="OAM159" s="11"/>
      <c r="OAN159" s="11"/>
      <c r="OAO159" s="11"/>
      <c r="OAP159" s="11"/>
      <c r="OAQ159" s="11"/>
      <c r="OAR159" s="11"/>
      <c r="OAS159" s="11"/>
      <c r="OAT159" s="11"/>
      <c r="OAU159" s="11"/>
      <c r="OAV159" s="11"/>
      <c r="OAW159" s="11"/>
      <c r="OAX159" s="11"/>
      <c r="OAY159" s="11"/>
      <c r="OAZ159" s="11"/>
      <c r="OBA159" s="11"/>
      <c r="OBB159" s="11"/>
      <c r="OBC159" s="11"/>
      <c r="OBD159" s="11"/>
      <c r="OBE159" s="11"/>
      <c r="OBF159" s="11"/>
      <c r="OBG159" s="11"/>
      <c r="OBH159" s="11"/>
      <c r="OBI159" s="11"/>
      <c r="OBJ159" s="11"/>
      <c r="OBK159" s="11"/>
      <c r="OBL159" s="11"/>
      <c r="OBM159" s="11"/>
      <c r="OBN159" s="11"/>
      <c r="OBO159" s="11"/>
      <c r="OBP159" s="11"/>
      <c r="OBQ159" s="11"/>
      <c r="OBR159" s="11"/>
      <c r="OBS159" s="11"/>
      <c r="OBT159" s="11"/>
      <c r="OBU159" s="11"/>
      <c r="OBV159" s="11"/>
      <c r="OBW159" s="11"/>
      <c r="OBX159" s="11"/>
      <c r="OBY159" s="11"/>
      <c r="OBZ159" s="11"/>
      <c r="OCA159" s="11"/>
      <c r="OCB159" s="11"/>
      <c r="OCC159" s="11"/>
      <c r="OCD159" s="11"/>
      <c r="OCE159" s="11"/>
      <c r="OCF159" s="11"/>
      <c r="OCG159" s="11"/>
      <c r="OCH159" s="11"/>
      <c r="OCI159" s="11"/>
      <c r="OCJ159" s="11"/>
      <c r="OCK159" s="11"/>
      <c r="OCL159" s="11"/>
      <c r="OCM159" s="11"/>
      <c r="OCN159" s="11"/>
      <c r="OCO159" s="11"/>
      <c r="OCP159" s="11"/>
      <c r="OCQ159" s="11"/>
      <c r="OCR159" s="11"/>
      <c r="OCS159" s="11"/>
      <c r="OCT159" s="11"/>
      <c r="OCU159" s="11"/>
      <c r="OCV159" s="11"/>
      <c r="OCW159" s="11"/>
      <c r="OCX159" s="11"/>
      <c r="OCY159" s="11"/>
      <c r="OCZ159" s="11"/>
      <c r="ODA159" s="11"/>
      <c r="ODB159" s="11"/>
      <c r="ODC159" s="11"/>
      <c r="ODD159" s="11"/>
      <c r="ODE159" s="11"/>
      <c r="ODF159" s="11"/>
      <c r="ODG159" s="11"/>
      <c r="ODH159" s="11"/>
      <c r="ODI159" s="11"/>
      <c r="ODJ159" s="11"/>
      <c r="ODK159" s="11"/>
      <c r="ODL159" s="11"/>
      <c r="ODM159" s="11"/>
      <c r="ODN159" s="11"/>
      <c r="ODO159" s="11"/>
      <c r="ODP159" s="11"/>
      <c r="ODQ159" s="11"/>
      <c r="ODR159" s="11"/>
      <c r="ODS159" s="11"/>
      <c r="ODT159" s="11"/>
      <c r="ODU159" s="11"/>
      <c r="ODV159" s="11"/>
      <c r="ODW159" s="11"/>
      <c r="ODX159" s="11"/>
      <c r="ODY159" s="11"/>
      <c r="ODZ159" s="11"/>
      <c r="OEA159" s="11"/>
      <c r="OEB159" s="11"/>
      <c r="OEC159" s="11"/>
      <c r="OED159" s="11"/>
      <c r="OEE159" s="11"/>
      <c r="OEF159" s="11"/>
      <c r="OEG159" s="11"/>
      <c r="OEH159" s="11"/>
      <c r="OEI159" s="11"/>
      <c r="OEJ159" s="11"/>
      <c r="OEK159" s="11"/>
      <c r="OEL159" s="11"/>
      <c r="OEM159" s="11"/>
      <c r="OEN159" s="11"/>
      <c r="OEO159" s="11"/>
      <c r="OEP159" s="11"/>
      <c r="OEQ159" s="11"/>
      <c r="OER159" s="11"/>
      <c r="OES159" s="11"/>
      <c r="OET159" s="11"/>
      <c r="OEU159" s="11"/>
      <c r="OEV159" s="11"/>
      <c r="OEW159" s="11"/>
      <c r="OEX159" s="11"/>
      <c r="OEY159" s="11"/>
      <c r="OEZ159" s="11"/>
      <c r="OFA159" s="11"/>
      <c r="OFB159" s="11"/>
      <c r="OFC159" s="11"/>
      <c r="OFD159" s="11"/>
      <c r="OFE159" s="11"/>
      <c r="OFF159" s="11"/>
      <c r="OFG159" s="11"/>
      <c r="OFH159" s="11"/>
      <c r="OFI159" s="11"/>
      <c r="OFJ159" s="11"/>
      <c r="OFK159" s="11"/>
      <c r="OFL159" s="11"/>
      <c r="OFM159" s="11"/>
      <c r="OFN159" s="11"/>
      <c r="OFO159" s="11"/>
      <c r="OFP159" s="11"/>
      <c r="OFQ159" s="11"/>
      <c r="OFR159" s="11"/>
      <c r="OFS159" s="11"/>
      <c r="OFT159" s="11"/>
      <c r="OFU159" s="11"/>
      <c r="OFV159" s="11"/>
      <c r="OFW159" s="11"/>
      <c r="OFX159" s="11"/>
      <c r="OFY159" s="11"/>
      <c r="OFZ159" s="11"/>
      <c r="OGA159" s="11"/>
      <c r="OGB159" s="11"/>
      <c r="OGC159" s="11"/>
      <c r="OGD159" s="11"/>
      <c r="OGE159" s="11"/>
      <c r="OGF159" s="11"/>
      <c r="OGG159" s="11"/>
      <c r="OGH159" s="11"/>
      <c r="OGI159" s="11"/>
      <c r="OGJ159" s="11"/>
      <c r="OGK159" s="11"/>
      <c r="OGL159" s="11"/>
      <c r="OGM159" s="11"/>
      <c r="OGN159" s="11"/>
      <c r="OGO159" s="11"/>
      <c r="OGP159" s="11"/>
      <c r="OGQ159" s="11"/>
      <c r="OGR159" s="11"/>
      <c r="OGS159" s="11"/>
      <c r="OGT159" s="11"/>
      <c r="OGU159" s="11"/>
      <c r="OGV159" s="11"/>
      <c r="OGW159" s="11"/>
      <c r="OGX159" s="11"/>
      <c r="OGY159" s="11"/>
      <c r="OGZ159" s="11"/>
      <c r="OHA159" s="11"/>
      <c r="OHB159" s="11"/>
      <c r="OHC159" s="11"/>
      <c r="OHD159" s="11"/>
      <c r="OHE159" s="11"/>
      <c r="OHF159" s="11"/>
      <c r="OHG159" s="11"/>
      <c r="OHH159" s="11"/>
      <c r="OHI159" s="11"/>
      <c r="OHJ159" s="11"/>
      <c r="OHK159" s="11"/>
      <c r="OHL159" s="11"/>
      <c r="OHM159" s="11"/>
      <c r="OHN159" s="11"/>
      <c r="OHO159" s="11"/>
      <c r="OHP159" s="11"/>
      <c r="OHQ159" s="11"/>
      <c r="OHR159" s="11"/>
      <c r="OHS159" s="11"/>
      <c r="OHT159" s="11"/>
      <c r="OHU159" s="11"/>
      <c r="OHV159" s="11"/>
      <c r="OHW159" s="11"/>
      <c r="OHX159" s="11"/>
      <c r="OHY159" s="11"/>
      <c r="OHZ159" s="11"/>
      <c r="OIA159" s="11"/>
      <c r="OIB159" s="11"/>
      <c r="OIC159" s="11"/>
      <c r="OID159" s="11"/>
      <c r="OIE159" s="11"/>
      <c r="OIF159" s="11"/>
      <c r="OIG159" s="11"/>
      <c r="OIH159" s="11"/>
      <c r="OII159" s="11"/>
      <c r="OIJ159" s="11"/>
      <c r="OIK159" s="11"/>
      <c r="OIL159" s="11"/>
      <c r="OIM159" s="11"/>
      <c r="OIN159" s="11"/>
      <c r="OIO159" s="11"/>
      <c r="OIP159" s="11"/>
      <c r="OIQ159" s="11"/>
      <c r="OIR159" s="11"/>
      <c r="OIS159" s="11"/>
      <c r="OIT159" s="11"/>
      <c r="OIU159" s="11"/>
      <c r="OIV159" s="11"/>
      <c r="OIW159" s="11"/>
      <c r="OIX159" s="11"/>
      <c r="OIY159" s="11"/>
      <c r="OIZ159" s="11"/>
      <c r="OJA159" s="11"/>
      <c r="OJB159" s="11"/>
      <c r="OJC159" s="11"/>
      <c r="OJD159" s="11"/>
      <c r="OJE159" s="11"/>
      <c r="OJF159" s="11"/>
      <c r="OJG159" s="11"/>
      <c r="OJH159" s="11"/>
      <c r="OJI159" s="11"/>
      <c r="OJJ159" s="11"/>
      <c r="OJK159" s="11"/>
      <c r="OJL159" s="11"/>
      <c r="OJM159" s="11"/>
      <c r="OJN159" s="11"/>
      <c r="OJO159" s="11"/>
      <c r="OJP159" s="11"/>
      <c r="OJQ159" s="11"/>
      <c r="OJR159" s="11"/>
      <c r="OJS159" s="11"/>
      <c r="OJT159" s="11"/>
      <c r="OJU159" s="11"/>
      <c r="OJV159" s="11"/>
      <c r="OJW159" s="11"/>
      <c r="OJX159" s="11"/>
      <c r="OJY159" s="11"/>
      <c r="OJZ159" s="11"/>
      <c r="OKA159" s="11"/>
      <c r="OKB159" s="11"/>
      <c r="OKC159" s="11"/>
      <c r="OKD159" s="11"/>
      <c r="OKE159" s="11"/>
      <c r="OKF159" s="11"/>
      <c r="OKG159" s="11"/>
      <c r="OKH159" s="11"/>
      <c r="OKI159" s="11"/>
      <c r="OKJ159" s="11"/>
      <c r="OKK159" s="11"/>
      <c r="OKL159" s="11"/>
      <c r="OKM159" s="11"/>
      <c r="OKN159" s="11"/>
      <c r="OKO159" s="11"/>
      <c r="OKP159" s="11"/>
      <c r="OKQ159" s="11"/>
      <c r="OKR159" s="11"/>
      <c r="OKS159" s="11"/>
      <c r="OKT159" s="11"/>
      <c r="OKU159" s="11"/>
      <c r="OKV159" s="11"/>
      <c r="OKW159" s="11"/>
      <c r="OKX159" s="11"/>
      <c r="OKY159" s="11"/>
      <c r="OKZ159" s="11"/>
      <c r="OLA159" s="11"/>
      <c r="OLB159" s="11"/>
      <c r="OLC159" s="11"/>
      <c r="OLD159" s="11"/>
      <c r="OLE159" s="11"/>
      <c r="OLF159" s="11"/>
      <c r="OLG159" s="11"/>
      <c r="OLH159" s="11"/>
      <c r="OLI159" s="11"/>
      <c r="OLJ159" s="11"/>
      <c r="OLK159" s="11"/>
      <c r="OLL159" s="11"/>
      <c r="OLM159" s="11"/>
      <c r="OLN159" s="11"/>
      <c r="OLO159" s="11"/>
      <c r="OLP159" s="11"/>
      <c r="OLQ159" s="11"/>
      <c r="OLR159" s="11"/>
      <c r="OLS159" s="11"/>
      <c r="OLT159" s="11"/>
      <c r="OLU159" s="11"/>
      <c r="OLV159" s="11"/>
      <c r="OLW159" s="11"/>
      <c r="OLX159" s="11"/>
      <c r="OLY159" s="11"/>
      <c r="OLZ159" s="11"/>
      <c r="OMA159" s="11"/>
      <c r="OMB159" s="11"/>
      <c r="OMC159" s="11"/>
      <c r="OMD159" s="11"/>
      <c r="OME159" s="11"/>
      <c r="OMF159" s="11"/>
      <c r="OMG159" s="11"/>
      <c r="OMH159" s="11"/>
      <c r="OMI159" s="11"/>
      <c r="OMJ159" s="11"/>
      <c r="OMK159" s="11"/>
      <c r="OML159" s="11"/>
      <c r="OMM159" s="11"/>
      <c r="OMN159" s="11"/>
      <c r="OMO159" s="11"/>
      <c r="OMP159" s="11"/>
      <c r="OMQ159" s="11"/>
      <c r="OMR159" s="11"/>
      <c r="OMS159" s="11"/>
      <c r="OMT159" s="11"/>
      <c r="OMU159" s="11"/>
      <c r="OMV159" s="11"/>
      <c r="OMW159" s="11"/>
      <c r="OMX159" s="11"/>
      <c r="OMY159" s="11"/>
      <c r="OMZ159" s="11"/>
      <c r="ONA159" s="11"/>
      <c r="ONB159" s="11"/>
      <c r="ONC159" s="11"/>
      <c r="OND159" s="11"/>
      <c r="ONE159" s="11"/>
      <c r="ONF159" s="11"/>
      <c r="ONG159" s="11"/>
      <c r="ONH159" s="11"/>
      <c r="ONI159" s="11"/>
      <c r="ONJ159" s="11"/>
      <c r="ONK159" s="11"/>
      <c r="ONL159" s="11"/>
      <c r="ONM159" s="11"/>
      <c r="ONN159" s="11"/>
      <c r="ONO159" s="11"/>
      <c r="ONP159" s="11"/>
      <c r="ONQ159" s="11"/>
      <c r="ONR159" s="11"/>
      <c r="ONS159" s="11"/>
      <c r="ONT159" s="11"/>
      <c r="ONU159" s="11"/>
      <c r="ONV159" s="11"/>
      <c r="ONW159" s="11"/>
      <c r="ONX159" s="11"/>
      <c r="ONY159" s="11"/>
      <c r="ONZ159" s="11"/>
      <c r="OOA159" s="11"/>
      <c r="OOB159" s="11"/>
      <c r="OOC159" s="11"/>
      <c r="OOD159" s="11"/>
      <c r="OOE159" s="11"/>
      <c r="OOF159" s="11"/>
      <c r="OOG159" s="11"/>
      <c r="OOH159" s="11"/>
      <c r="OOI159" s="11"/>
      <c r="OOJ159" s="11"/>
      <c r="OOK159" s="11"/>
      <c r="OOL159" s="11"/>
      <c r="OOM159" s="11"/>
      <c r="OON159" s="11"/>
      <c r="OOO159" s="11"/>
      <c r="OOP159" s="11"/>
      <c r="OOQ159" s="11"/>
      <c r="OOR159" s="11"/>
      <c r="OOS159" s="11"/>
      <c r="OOT159" s="11"/>
      <c r="OOU159" s="11"/>
      <c r="OOV159" s="11"/>
      <c r="OOW159" s="11"/>
      <c r="OOX159" s="11"/>
      <c r="OOY159" s="11"/>
      <c r="OOZ159" s="11"/>
      <c r="OPA159" s="11"/>
      <c r="OPB159" s="11"/>
      <c r="OPC159" s="11"/>
      <c r="OPD159" s="11"/>
      <c r="OPE159" s="11"/>
      <c r="OPF159" s="11"/>
      <c r="OPG159" s="11"/>
      <c r="OPH159" s="11"/>
      <c r="OPI159" s="11"/>
      <c r="OPJ159" s="11"/>
      <c r="OPK159" s="11"/>
      <c r="OPL159" s="11"/>
      <c r="OPM159" s="11"/>
      <c r="OPN159" s="11"/>
      <c r="OPO159" s="11"/>
      <c r="OPP159" s="11"/>
      <c r="OPQ159" s="11"/>
      <c r="OPR159" s="11"/>
      <c r="OPS159" s="11"/>
      <c r="OPT159" s="11"/>
      <c r="OPU159" s="11"/>
      <c r="OPV159" s="11"/>
      <c r="OPW159" s="11"/>
      <c r="OPX159" s="11"/>
      <c r="OPY159" s="11"/>
      <c r="OPZ159" s="11"/>
      <c r="OQA159" s="11"/>
      <c r="OQB159" s="11"/>
      <c r="OQC159" s="11"/>
      <c r="OQD159" s="11"/>
      <c r="OQE159" s="11"/>
      <c r="OQF159" s="11"/>
      <c r="OQG159" s="11"/>
      <c r="OQH159" s="11"/>
      <c r="OQI159" s="11"/>
      <c r="OQJ159" s="11"/>
      <c r="OQK159" s="11"/>
      <c r="OQL159" s="11"/>
      <c r="OQM159" s="11"/>
      <c r="OQN159" s="11"/>
      <c r="OQO159" s="11"/>
      <c r="OQP159" s="11"/>
      <c r="OQQ159" s="11"/>
      <c r="OQR159" s="11"/>
      <c r="OQS159" s="11"/>
      <c r="OQT159" s="11"/>
      <c r="OQU159" s="11"/>
      <c r="OQV159" s="11"/>
      <c r="OQW159" s="11"/>
      <c r="OQX159" s="11"/>
      <c r="OQY159" s="11"/>
      <c r="OQZ159" s="11"/>
      <c r="ORA159" s="11"/>
      <c r="ORB159" s="11"/>
      <c r="ORC159" s="11"/>
      <c r="ORD159" s="11"/>
      <c r="ORE159" s="11"/>
      <c r="ORF159" s="11"/>
      <c r="ORG159" s="11"/>
      <c r="ORH159" s="11"/>
      <c r="ORI159" s="11"/>
      <c r="ORJ159" s="11"/>
      <c r="ORK159" s="11"/>
      <c r="ORL159" s="11"/>
      <c r="ORM159" s="11"/>
      <c r="ORN159" s="11"/>
      <c r="ORO159" s="11"/>
      <c r="ORP159" s="11"/>
      <c r="ORQ159" s="11"/>
      <c r="ORR159" s="11"/>
      <c r="ORS159" s="11"/>
      <c r="ORT159" s="11"/>
      <c r="ORU159" s="11"/>
      <c r="ORV159" s="11"/>
      <c r="ORW159" s="11"/>
      <c r="ORX159" s="11"/>
      <c r="ORY159" s="11"/>
      <c r="ORZ159" s="11"/>
      <c r="OSA159" s="11"/>
      <c r="OSB159" s="11"/>
      <c r="OSC159" s="11"/>
      <c r="OSD159" s="11"/>
      <c r="OSE159" s="11"/>
      <c r="OSF159" s="11"/>
      <c r="OSG159" s="11"/>
      <c r="OSH159" s="11"/>
      <c r="OSI159" s="11"/>
      <c r="OSJ159" s="11"/>
      <c r="OSK159" s="11"/>
      <c r="OSL159" s="11"/>
      <c r="OSM159" s="11"/>
      <c r="OSN159" s="11"/>
      <c r="OSO159" s="11"/>
      <c r="OSP159" s="11"/>
      <c r="OSQ159" s="11"/>
      <c r="OSR159" s="11"/>
      <c r="OSS159" s="11"/>
      <c r="OST159" s="11"/>
      <c r="OSU159" s="11"/>
      <c r="OSV159" s="11"/>
      <c r="OSW159" s="11"/>
      <c r="OSX159" s="11"/>
      <c r="OSY159" s="11"/>
      <c r="OSZ159" s="11"/>
      <c r="OTA159" s="11"/>
      <c r="OTB159" s="11"/>
      <c r="OTC159" s="11"/>
      <c r="OTD159" s="11"/>
      <c r="OTE159" s="11"/>
      <c r="OTF159" s="11"/>
      <c r="OTG159" s="11"/>
      <c r="OTH159" s="11"/>
      <c r="OTI159" s="11"/>
      <c r="OTJ159" s="11"/>
      <c r="OTK159" s="11"/>
      <c r="OTL159" s="11"/>
      <c r="OTM159" s="11"/>
      <c r="OTN159" s="11"/>
      <c r="OTO159" s="11"/>
      <c r="OTP159" s="11"/>
      <c r="OTQ159" s="11"/>
      <c r="OTR159" s="11"/>
      <c r="OTS159" s="11"/>
      <c r="OTT159" s="11"/>
      <c r="OTU159" s="11"/>
      <c r="OTV159" s="11"/>
      <c r="OTW159" s="11"/>
      <c r="OTX159" s="11"/>
      <c r="OTY159" s="11"/>
      <c r="OTZ159" s="11"/>
      <c r="OUA159" s="11"/>
      <c r="OUB159" s="11"/>
      <c r="OUC159" s="11"/>
      <c r="OUD159" s="11"/>
      <c r="OUE159" s="11"/>
      <c r="OUF159" s="11"/>
      <c r="OUG159" s="11"/>
      <c r="OUH159" s="11"/>
      <c r="OUI159" s="11"/>
      <c r="OUJ159" s="11"/>
      <c r="OUK159" s="11"/>
      <c r="OUL159" s="11"/>
      <c r="OUM159" s="11"/>
      <c r="OUN159" s="11"/>
      <c r="OUO159" s="11"/>
      <c r="OUP159" s="11"/>
      <c r="OUQ159" s="11"/>
      <c r="OUR159" s="11"/>
      <c r="OUS159" s="11"/>
      <c r="OUT159" s="11"/>
      <c r="OUU159" s="11"/>
      <c r="OUV159" s="11"/>
      <c r="OUW159" s="11"/>
      <c r="OUX159" s="11"/>
      <c r="OUY159" s="11"/>
      <c r="OUZ159" s="11"/>
      <c r="OVA159" s="11"/>
      <c r="OVB159" s="11"/>
      <c r="OVC159" s="11"/>
      <c r="OVD159" s="11"/>
      <c r="OVE159" s="11"/>
      <c r="OVF159" s="11"/>
      <c r="OVG159" s="11"/>
      <c r="OVH159" s="11"/>
      <c r="OVI159" s="11"/>
      <c r="OVJ159" s="11"/>
      <c r="OVK159" s="11"/>
      <c r="OVL159" s="11"/>
      <c r="OVM159" s="11"/>
      <c r="OVN159" s="11"/>
      <c r="OVO159" s="11"/>
      <c r="OVP159" s="11"/>
      <c r="OVQ159" s="11"/>
      <c r="OVR159" s="11"/>
      <c r="OVS159" s="11"/>
      <c r="OVT159" s="11"/>
      <c r="OVU159" s="11"/>
      <c r="OVV159" s="11"/>
      <c r="OVW159" s="11"/>
      <c r="OVX159" s="11"/>
      <c r="OVY159" s="11"/>
      <c r="OVZ159" s="11"/>
      <c r="OWA159" s="11"/>
      <c r="OWB159" s="11"/>
      <c r="OWC159" s="11"/>
      <c r="OWD159" s="11"/>
      <c r="OWE159" s="11"/>
      <c r="OWF159" s="11"/>
      <c r="OWG159" s="11"/>
      <c r="OWH159" s="11"/>
      <c r="OWI159" s="11"/>
      <c r="OWJ159" s="11"/>
      <c r="OWK159" s="11"/>
      <c r="OWL159" s="11"/>
      <c r="OWM159" s="11"/>
      <c r="OWN159" s="11"/>
      <c r="OWO159" s="11"/>
      <c r="OWP159" s="11"/>
      <c r="OWQ159" s="11"/>
      <c r="OWR159" s="11"/>
      <c r="OWS159" s="11"/>
      <c r="OWT159" s="11"/>
      <c r="OWU159" s="11"/>
      <c r="OWV159" s="11"/>
      <c r="OWW159" s="11"/>
      <c r="OWX159" s="11"/>
      <c r="OWY159" s="11"/>
      <c r="OWZ159" s="11"/>
      <c r="OXA159" s="11"/>
      <c r="OXB159" s="11"/>
      <c r="OXC159" s="11"/>
      <c r="OXD159" s="11"/>
      <c r="OXE159" s="11"/>
      <c r="OXF159" s="11"/>
      <c r="OXG159" s="11"/>
      <c r="OXH159" s="11"/>
      <c r="OXI159" s="11"/>
      <c r="OXJ159" s="11"/>
      <c r="OXK159" s="11"/>
      <c r="OXL159" s="11"/>
      <c r="OXM159" s="11"/>
      <c r="OXN159" s="11"/>
      <c r="OXO159" s="11"/>
      <c r="OXP159" s="11"/>
      <c r="OXQ159" s="11"/>
      <c r="OXR159" s="11"/>
      <c r="OXS159" s="11"/>
      <c r="OXT159" s="11"/>
      <c r="OXU159" s="11"/>
      <c r="OXV159" s="11"/>
      <c r="OXW159" s="11"/>
      <c r="OXX159" s="11"/>
      <c r="OXY159" s="11"/>
      <c r="OXZ159" s="11"/>
      <c r="OYA159" s="11"/>
      <c r="OYB159" s="11"/>
      <c r="OYC159" s="11"/>
      <c r="OYD159" s="11"/>
      <c r="OYE159" s="11"/>
      <c r="OYF159" s="11"/>
      <c r="OYG159" s="11"/>
      <c r="OYH159" s="11"/>
      <c r="OYI159" s="11"/>
      <c r="OYJ159" s="11"/>
      <c r="OYK159" s="11"/>
      <c r="OYL159" s="11"/>
      <c r="OYM159" s="11"/>
      <c r="OYN159" s="11"/>
      <c r="OYO159" s="11"/>
      <c r="OYP159" s="11"/>
      <c r="OYQ159" s="11"/>
      <c r="OYR159" s="11"/>
      <c r="OYS159" s="11"/>
      <c r="OYT159" s="11"/>
      <c r="OYU159" s="11"/>
      <c r="OYV159" s="11"/>
      <c r="OYW159" s="11"/>
      <c r="OYX159" s="11"/>
      <c r="OYY159" s="11"/>
      <c r="OYZ159" s="11"/>
      <c r="OZA159" s="11"/>
      <c r="OZB159" s="11"/>
      <c r="OZC159" s="11"/>
      <c r="OZD159" s="11"/>
      <c r="OZE159" s="11"/>
      <c r="OZF159" s="11"/>
      <c r="OZG159" s="11"/>
      <c r="OZH159" s="11"/>
      <c r="OZI159" s="11"/>
      <c r="OZJ159" s="11"/>
      <c r="OZK159" s="11"/>
      <c r="OZL159" s="11"/>
      <c r="OZM159" s="11"/>
      <c r="OZN159" s="11"/>
      <c r="OZO159" s="11"/>
      <c r="OZP159" s="11"/>
      <c r="OZQ159" s="11"/>
      <c r="OZR159" s="11"/>
      <c r="OZS159" s="11"/>
      <c r="OZT159" s="11"/>
      <c r="OZU159" s="11"/>
      <c r="OZV159" s="11"/>
      <c r="OZW159" s="11"/>
      <c r="OZX159" s="11"/>
      <c r="OZY159" s="11"/>
      <c r="OZZ159" s="11"/>
      <c r="PAA159" s="11"/>
      <c r="PAB159" s="11"/>
      <c r="PAC159" s="11"/>
      <c r="PAD159" s="11"/>
      <c r="PAE159" s="11"/>
      <c r="PAF159" s="11"/>
      <c r="PAG159" s="11"/>
      <c r="PAH159" s="11"/>
      <c r="PAI159" s="11"/>
      <c r="PAJ159" s="11"/>
      <c r="PAK159" s="11"/>
      <c r="PAL159" s="11"/>
      <c r="PAM159" s="11"/>
      <c r="PAN159" s="11"/>
      <c r="PAO159" s="11"/>
      <c r="PAP159" s="11"/>
      <c r="PAQ159" s="11"/>
      <c r="PAR159" s="11"/>
      <c r="PAS159" s="11"/>
      <c r="PAT159" s="11"/>
      <c r="PAU159" s="11"/>
      <c r="PAV159" s="11"/>
      <c r="PAW159" s="11"/>
      <c r="PAX159" s="11"/>
      <c r="PAY159" s="11"/>
      <c r="PAZ159" s="11"/>
      <c r="PBA159" s="11"/>
      <c r="PBB159" s="11"/>
      <c r="PBC159" s="11"/>
      <c r="PBD159" s="11"/>
      <c r="PBE159" s="11"/>
      <c r="PBF159" s="11"/>
      <c r="PBG159" s="11"/>
      <c r="PBH159" s="11"/>
      <c r="PBI159" s="11"/>
      <c r="PBJ159" s="11"/>
      <c r="PBK159" s="11"/>
      <c r="PBL159" s="11"/>
      <c r="PBM159" s="11"/>
      <c r="PBN159" s="11"/>
      <c r="PBO159" s="11"/>
      <c r="PBP159" s="11"/>
      <c r="PBQ159" s="11"/>
      <c r="PBR159" s="11"/>
      <c r="PBS159" s="11"/>
      <c r="PBT159" s="11"/>
      <c r="PBU159" s="11"/>
      <c r="PBV159" s="11"/>
      <c r="PBW159" s="11"/>
      <c r="PBX159" s="11"/>
      <c r="PBY159" s="11"/>
      <c r="PBZ159" s="11"/>
      <c r="PCA159" s="11"/>
      <c r="PCB159" s="11"/>
      <c r="PCC159" s="11"/>
      <c r="PCD159" s="11"/>
      <c r="PCE159" s="11"/>
      <c r="PCF159" s="11"/>
      <c r="PCG159" s="11"/>
      <c r="PCH159" s="11"/>
      <c r="PCI159" s="11"/>
      <c r="PCJ159" s="11"/>
      <c r="PCK159" s="11"/>
      <c r="PCL159" s="11"/>
      <c r="PCM159" s="11"/>
      <c r="PCN159" s="11"/>
      <c r="PCO159" s="11"/>
      <c r="PCP159" s="11"/>
      <c r="PCQ159" s="11"/>
      <c r="PCR159" s="11"/>
      <c r="PCS159" s="11"/>
      <c r="PCT159" s="11"/>
      <c r="PCU159" s="11"/>
      <c r="PCV159" s="11"/>
      <c r="PCW159" s="11"/>
      <c r="PCX159" s="11"/>
      <c r="PCY159" s="11"/>
      <c r="PCZ159" s="11"/>
      <c r="PDA159" s="11"/>
      <c r="PDB159" s="11"/>
      <c r="PDC159" s="11"/>
      <c r="PDD159" s="11"/>
      <c r="PDE159" s="11"/>
      <c r="PDF159" s="11"/>
      <c r="PDG159" s="11"/>
      <c r="PDH159" s="11"/>
      <c r="PDI159" s="11"/>
      <c r="PDJ159" s="11"/>
      <c r="PDK159" s="11"/>
      <c r="PDL159" s="11"/>
      <c r="PDM159" s="11"/>
      <c r="PDN159" s="11"/>
      <c r="PDO159" s="11"/>
      <c r="PDP159" s="11"/>
      <c r="PDQ159" s="11"/>
      <c r="PDR159" s="11"/>
      <c r="PDS159" s="11"/>
      <c r="PDT159" s="11"/>
      <c r="PDU159" s="11"/>
      <c r="PDV159" s="11"/>
      <c r="PDW159" s="11"/>
      <c r="PDX159" s="11"/>
      <c r="PDY159" s="11"/>
      <c r="PDZ159" s="11"/>
      <c r="PEA159" s="11"/>
      <c r="PEB159" s="11"/>
      <c r="PEC159" s="11"/>
      <c r="PED159" s="11"/>
      <c r="PEE159" s="11"/>
      <c r="PEF159" s="11"/>
      <c r="PEG159" s="11"/>
      <c r="PEH159" s="11"/>
      <c r="PEI159" s="11"/>
      <c r="PEJ159" s="11"/>
      <c r="PEK159" s="11"/>
      <c r="PEL159" s="11"/>
      <c r="PEM159" s="11"/>
      <c r="PEN159" s="11"/>
      <c r="PEO159" s="11"/>
      <c r="PEP159" s="11"/>
      <c r="PEQ159" s="11"/>
      <c r="PER159" s="11"/>
      <c r="PES159" s="11"/>
      <c r="PET159" s="11"/>
      <c r="PEU159" s="11"/>
      <c r="PEV159" s="11"/>
      <c r="PEW159" s="11"/>
      <c r="PEX159" s="11"/>
      <c r="PEY159" s="11"/>
      <c r="PEZ159" s="11"/>
      <c r="PFA159" s="11"/>
      <c r="PFB159" s="11"/>
      <c r="PFC159" s="11"/>
      <c r="PFD159" s="11"/>
      <c r="PFE159" s="11"/>
      <c r="PFF159" s="11"/>
      <c r="PFG159" s="11"/>
      <c r="PFH159" s="11"/>
      <c r="PFI159" s="11"/>
      <c r="PFJ159" s="11"/>
      <c r="PFK159" s="11"/>
      <c r="PFL159" s="11"/>
      <c r="PFM159" s="11"/>
      <c r="PFN159" s="11"/>
      <c r="PFO159" s="11"/>
      <c r="PFP159" s="11"/>
      <c r="PFQ159" s="11"/>
      <c r="PFR159" s="11"/>
      <c r="PFS159" s="11"/>
      <c r="PFT159" s="11"/>
      <c r="PFU159" s="11"/>
      <c r="PFV159" s="11"/>
      <c r="PFW159" s="11"/>
      <c r="PFX159" s="11"/>
      <c r="PFY159" s="11"/>
      <c r="PFZ159" s="11"/>
      <c r="PGA159" s="11"/>
      <c r="PGB159" s="11"/>
      <c r="PGC159" s="11"/>
      <c r="PGD159" s="11"/>
      <c r="PGE159" s="11"/>
      <c r="PGF159" s="11"/>
      <c r="PGG159" s="11"/>
      <c r="PGH159" s="11"/>
      <c r="PGI159" s="11"/>
      <c r="PGJ159" s="11"/>
      <c r="PGK159" s="11"/>
      <c r="PGL159" s="11"/>
      <c r="PGM159" s="11"/>
      <c r="PGN159" s="11"/>
      <c r="PGO159" s="11"/>
      <c r="PGP159" s="11"/>
      <c r="PGQ159" s="11"/>
      <c r="PGR159" s="11"/>
      <c r="PGS159" s="11"/>
      <c r="PGT159" s="11"/>
      <c r="PGU159" s="11"/>
      <c r="PGV159" s="11"/>
      <c r="PGW159" s="11"/>
      <c r="PGX159" s="11"/>
      <c r="PGY159" s="11"/>
      <c r="PGZ159" s="11"/>
      <c r="PHA159" s="11"/>
      <c r="PHB159" s="11"/>
      <c r="PHC159" s="11"/>
      <c r="PHD159" s="11"/>
      <c r="PHE159" s="11"/>
      <c r="PHF159" s="11"/>
      <c r="PHG159" s="11"/>
      <c r="PHH159" s="11"/>
      <c r="PHI159" s="11"/>
      <c r="PHJ159" s="11"/>
      <c r="PHK159" s="11"/>
      <c r="PHL159" s="11"/>
      <c r="PHM159" s="11"/>
      <c r="PHN159" s="11"/>
      <c r="PHO159" s="11"/>
      <c r="PHP159" s="11"/>
      <c r="PHQ159" s="11"/>
      <c r="PHR159" s="11"/>
      <c r="PHS159" s="11"/>
      <c r="PHT159" s="11"/>
      <c r="PHU159" s="11"/>
      <c r="PHV159" s="11"/>
      <c r="PHW159" s="11"/>
      <c r="PHX159" s="11"/>
      <c r="PHY159" s="11"/>
      <c r="PHZ159" s="11"/>
      <c r="PIA159" s="11"/>
      <c r="PIB159" s="11"/>
      <c r="PIC159" s="11"/>
      <c r="PID159" s="11"/>
      <c r="PIE159" s="11"/>
      <c r="PIF159" s="11"/>
      <c r="PIG159" s="11"/>
      <c r="PIH159" s="11"/>
      <c r="PII159" s="11"/>
      <c r="PIJ159" s="11"/>
      <c r="PIK159" s="11"/>
      <c r="PIL159" s="11"/>
      <c r="PIM159" s="11"/>
      <c r="PIN159" s="11"/>
      <c r="PIO159" s="11"/>
      <c r="PIP159" s="11"/>
      <c r="PIQ159" s="11"/>
      <c r="PIR159" s="11"/>
      <c r="PIS159" s="11"/>
      <c r="PIT159" s="11"/>
      <c r="PIU159" s="11"/>
      <c r="PIV159" s="11"/>
      <c r="PIW159" s="11"/>
      <c r="PIX159" s="11"/>
      <c r="PIY159" s="11"/>
      <c r="PIZ159" s="11"/>
      <c r="PJA159" s="11"/>
      <c r="PJB159" s="11"/>
      <c r="PJC159" s="11"/>
      <c r="PJD159" s="11"/>
      <c r="PJE159" s="11"/>
      <c r="PJF159" s="11"/>
      <c r="PJG159" s="11"/>
      <c r="PJH159" s="11"/>
      <c r="PJI159" s="11"/>
      <c r="PJJ159" s="11"/>
      <c r="PJK159" s="11"/>
      <c r="PJL159" s="11"/>
      <c r="PJM159" s="11"/>
      <c r="PJN159" s="11"/>
      <c r="PJO159" s="11"/>
      <c r="PJP159" s="11"/>
      <c r="PJQ159" s="11"/>
      <c r="PJR159" s="11"/>
      <c r="PJS159" s="11"/>
      <c r="PJT159" s="11"/>
      <c r="PJU159" s="11"/>
      <c r="PJV159" s="11"/>
      <c r="PJW159" s="11"/>
      <c r="PJX159" s="11"/>
      <c r="PJY159" s="11"/>
      <c r="PJZ159" s="11"/>
      <c r="PKA159" s="11"/>
      <c r="PKB159" s="11"/>
      <c r="PKC159" s="11"/>
      <c r="PKD159" s="11"/>
      <c r="PKE159" s="11"/>
      <c r="PKF159" s="11"/>
      <c r="PKG159" s="11"/>
      <c r="PKH159" s="11"/>
      <c r="PKI159" s="11"/>
      <c r="PKJ159" s="11"/>
      <c r="PKK159" s="11"/>
      <c r="PKL159" s="11"/>
      <c r="PKM159" s="11"/>
      <c r="PKN159" s="11"/>
      <c r="PKO159" s="11"/>
      <c r="PKP159" s="11"/>
      <c r="PKQ159" s="11"/>
      <c r="PKR159" s="11"/>
      <c r="PKS159" s="11"/>
      <c r="PKT159" s="11"/>
      <c r="PKU159" s="11"/>
      <c r="PKV159" s="11"/>
      <c r="PKW159" s="11"/>
      <c r="PKX159" s="11"/>
      <c r="PKY159" s="11"/>
      <c r="PKZ159" s="11"/>
      <c r="PLA159" s="11"/>
      <c r="PLB159" s="11"/>
      <c r="PLC159" s="11"/>
      <c r="PLD159" s="11"/>
      <c r="PLE159" s="11"/>
      <c r="PLF159" s="11"/>
      <c r="PLG159" s="11"/>
      <c r="PLH159" s="11"/>
      <c r="PLI159" s="11"/>
      <c r="PLJ159" s="11"/>
      <c r="PLK159" s="11"/>
      <c r="PLL159" s="11"/>
      <c r="PLM159" s="11"/>
      <c r="PLN159" s="11"/>
      <c r="PLO159" s="11"/>
      <c r="PLP159" s="11"/>
      <c r="PLQ159" s="11"/>
      <c r="PLR159" s="11"/>
      <c r="PLS159" s="11"/>
      <c r="PLT159" s="11"/>
      <c r="PLU159" s="11"/>
      <c r="PLV159" s="11"/>
      <c r="PLW159" s="11"/>
      <c r="PLX159" s="11"/>
      <c r="PLY159" s="11"/>
      <c r="PLZ159" s="11"/>
      <c r="PMA159" s="11"/>
      <c r="PMB159" s="11"/>
      <c r="PMC159" s="11"/>
      <c r="PMD159" s="11"/>
      <c r="PME159" s="11"/>
      <c r="PMF159" s="11"/>
      <c r="PMG159" s="11"/>
      <c r="PMH159" s="11"/>
      <c r="PMI159" s="11"/>
      <c r="PMJ159" s="11"/>
      <c r="PMK159" s="11"/>
      <c r="PML159" s="11"/>
      <c r="PMM159" s="11"/>
      <c r="PMN159" s="11"/>
      <c r="PMO159" s="11"/>
      <c r="PMP159" s="11"/>
      <c r="PMQ159" s="11"/>
      <c r="PMR159" s="11"/>
      <c r="PMS159" s="11"/>
      <c r="PMT159" s="11"/>
      <c r="PMU159" s="11"/>
      <c r="PMV159" s="11"/>
      <c r="PMW159" s="11"/>
      <c r="PMX159" s="11"/>
      <c r="PMY159" s="11"/>
      <c r="PMZ159" s="11"/>
      <c r="PNA159" s="11"/>
      <c r="PNB159" s="11"/>
      <c r="PNC159" s="11"/>
      <c r="PND159" s="11"/>
      <c r="PNE159" s="11"/>
      <c r="PNF159" s="11"/>
      <c r="PNG159" s="11"/>
      <c r="PNH159" s="11"/>
      <c r="PNI159" s="11"/>
      <c r="PNJ159" s="11"/>
      <c r="PNK159" s="11"/>
      <c r="PNL159" s="11"/>
      <c r="PNM159" s="11"/>
      <c r="PNN159" s="11"/>
      <c r="PNO159" s="11"/>
      <c r="PNP159" s="11"/>
      <c r="PNQ159" s="11"/>
      <c r="PNR159" s="11"/>
      <c r="PNS159" s="11"/>
      <c r="PNT159" s="11"/>
      <c r="PNU159" s="11"/>
      <c r="PNV159" s="11"/>
      <c r="PNW159" s="11"/>
      <c r="PNX159" s="11"/>
      <c r="PNY159" s="11"/>
      <c r="PNZ159" s="11"/>
      <c r="POA159" s="11"/>
      <c r="POB159" s="11"/>
      <c r="POC159" s="11"/>
      <c r="POD159" s="11"/>
      <c r="POE159" s="11"/>
      <c r="POF159" s="11"/>
      <c r="POG159" s="11"/>
      <c r="POH159" s="11"/>
      <c r="POI159" s="11"/>
      <c r="POJ159" s="11"/>
      <c r="POK159" s="11"/>
      <c r="POL159" s="11"/>
      <c r="POM159" s="11"/>
      <c r="PON159" s="11"/>
      <c r="POO159" s="11"/>
      <c r="POP159" s="11"/>
      <c r="POQ159" s="11"/>
      <c r="POR159" s="11"/>
      <c r="POS159" s="11"/>
      <c r="POT159" s="11"/>
      <c r="POU159" s="11"/>
      <c r="POV159" s="11"/>
      <c r="POW159" s="11"/>
      <c r="POX159" s="11"/>
      <c r="POY159" s="11"/>
      <c r="POZ159" s="11"/>
      <c r="PPA159" s="11"/>
      <c r="PPB159" s="11"/>
      <c r="PPC159" s="11"/>
      <c r="PPD159" s="11"/>
      <c r="PPE159" s="11"/>
      <c r="PPF159" s="11"/>
      <c r="PPG159" s="11"/>
      <c r="PPH159" s="11"/>
      <c r="PPI159" s="11"/>
      <c r="PPJ159" s="11"/>
      <c r="PPK159" s="11"/>
      <c r="PPL159" s="11"/>
      <c r="PPM159" s="11"/>
      <c r="PPN159" s="11"/>
      <c r="PPO159" s="11"/>
      <c r="PPP159" s="11"/>
      <c r="PPQ159" s="11"/>
      <c r="PPR159" s="11"/>
      <c r="PPS159" s="11"/>
      <c r="PPT159" s="11"/>
      <c r="PPU159" s="11"/>
      <c r="PPV159" s="11"/>
      <c r="PPW159" s="11"/>
      <c r="PPX159" s="11"/>
      <c r="PPY159" s="11"/>
      <c r="PPZ159" s="11"/>
      <c r="PQA159" s="11"/>
      <c r="PQB159" s="11"/>
      <c r="PQC159" s="11"/>
      <c r="PQD159" s="11"/>
      <c r="PQE159" s="11"/>
      <c r="PQF159" s="11"/>
      <c r="PQG159" s="11"/>
      <c r="PQH159" s="11"/>
      <c r="PQI159" s="11"/>
      <c r="PQJ159" s="11"/>
      <c r="PQK159" s="11"/>
      <c r="PQL159" s="11"/>
      <c r="PQM159" s="11"/>
      <c r="PQN159" s="11"/>
      <c r="PQO159" s="11"/>
      <c r="PQP159" s="11"/>
      <c r="PQQ159" s="11"/>
      <c r="PQR159" s="11"/>
      <c r="PQS159" s="11"/>
      <c r="PQT159" s="11"/>
      <c r="PQU159" s="11"/>
      <c r="PQV159" s="11"/>
      <c r="PQW159" s="11"/>
      <c r="PQX159" s="11"/>
      <c r="PQY159" s="11"/>
      <c r="PQZ159" s="11"/>
      <c r="PRA159" s="11"/>
      <c r="PRB159" s="11"/>
      <c r="PRC159" s="11"/>
      <c r="PRD159" s="11"/>
      <c r="PRE159" s="11"/>
      <c r="PRF159" s="11"/>
      <c r="PRG159" s="11"/>
      <c r="PRH159" s="11"/>
      <c r="PRI159" s="11"/>
      <c r="PRJ159" s="11"/>
      <c r="PRK159" s="11"/>
      <c r="PRL159" s="11"/>
      <c r="PRM159" s="11"/>
      <c r="PRN159" s="11"/>
      <c r="PRO159" s="11"/>
      <c r="PRP159" s="11"/>
      <c r="PRQ159" s="11"/>
      <c r="PRR159" s="11"/>
      <c r="PRS159" s="11"/>
      <c r="PRT159" s="11"/>
      <c r="PRU159" s="11"/>
      <c r="PRV159" s="11"/>
      <c r="PRW159" s="11"/>
      <c r="PRX159" s="11"/>
      <c r="PRY159" s="11"/>
      <c r="PRZ159" s="11"/>
      <c r="PSA159" s="11"/>
      <c r="PSB159" s="11"/>
      <c r="PSC159" s="11"/>
      <c r="PSD159" s="11"/>
      <c r="PSE159" s="11"/>
      <c r="PSF159" s="11"/>
      <c r="PSG159" s="11"/>
      <c r="PSH159" s="11"/>
      <c r="PSI159" s="11"/>
      <c r="PSJ159" s="11"/>
      <c r="PSK159" s="11"/>
      <c r="PSL159" s="11"/>
      <c r="PSM159" s="11"/>
      <c r="PSN159" s="11"/>
      <c r="PSO159" s="11"/>
      <c r="PSP159" s="11"/>
      <c r="PSQ159" s="11"/>
      <c r="PSR159" s="11"/>
      <c r="PSS159" s="11"/>
      <c r="PST159" s="11"/>
      <c r="PSU159" s="11"/>
      <c r="PSV159" s="11"/>
      <c r="PSW159" s="11"/>
      <c r="PSX159" s="11"/>
      <c r="PSY159" s="11"/>
      <c r="PSZ159" s="11"/>
      <c r="PTA159" s="11"/>
      <c r="PTB159" s="11"/>
      <c r="PTC159" s="11"/>
      <c r="PTD159" s="11"/>
      <c r="PTE159" s="11"/>
      <c r="PTF159" s="11"/>
      <c r="PTG159" s="11"/>
      <c r="PTH159" s="11"/>
      <c r="PTI159" s="11"/>
      <c r="PTJ159" s="11"/>
      <c r="PTK159" s="11"/>
      <c r="PTL159" s="11"/>
      <c r="PTM159" s="11"/>
      <c r="PTN159" s="11"/>
      <c r="PTO159" s="11"/>
      <c r="PTP159" s="11"/>
      <c r="PTQ159" s="11"/>
      <c r="PTR159" s="11"/>
      <c r="PTS159" s="11"/>
      <c r="PTT159" s="11"/>
      <c r="PTU159" s="11"/>
      <c r="PTV159" s="11"/>
      <c r="PTW159" s="11"/>
      <c r="PTX159" s="11"/>
      <c r="PTY159" s="11"/>
      <c r="PTZ159" s="11"/>
      <c r="PUA159" s="11"/>
      <c r="PUB159" s="11"/>
      <c r="PUC159" s="11"/>
      <c r="PUD159" s="11"/>
      <c r="PUE159" s="11"/>
      <c r="PUF159" s="11"/>
      <c r="PUG159" s="11"/>
      <c r="PUH159" s="11"/>
      <c r="PUI159" s="11"/>
      <c r="PUJ159" s="11"/>
      <c r="PUK159" s="11"/>
      <c r="PUL159" s="11"/>
      <c r="PUM159" s="11"/>
      <c r="PUN159" s="11"/>
      <c r="PUO159" s="11"/>
      <c r="PUP159" s="11"/>
      <c r="PUQ159" s="11"/>
      <c r="PUR159" s="11"/>
      <c r="PUS159" s="11"/>
      <c r="PUT159" s="11"/>
      <c r="PUU159" s="11"/>
      <c r="PUV159" s="11"/>
      <c r="PUW159" s="11"/>
      <c r="PUX159" s="11"/>
      <c r="PUY159" s="11"/>
      <c r="PUZ159" s="11"/>
      <c r="PVA159" s="11"/>
      <c r="PVB159" s="11"/>
      <c r="PVC159" s="11"/>
      <c r="PVD159" s="11"/>
      <c r="PVE159" s="11"/>
      <c r="PVF159" s="11"/>
      <c r="PVG159" s="11"/>
      <c r="PVH159" s="11"/>
      <c r="PVI159" s="11"/>
      <c r="PVJ159" s="11"/>
      <c r="PVK159" s="11"/>
      <c r="PVL159" s="11"/>
      <c r="PVM159" s="11"/>
      <c r="PVN159" s="11"/>
      <c r="PVO159" s="11"/>
      <c r="PVP159" s="11"/>
      <c r="PVQ159" s="11"/>
      <c r="PVR159" s="11"/>
      <c r="PVS159" s="11"/>
      <c r="PVT159" s="11"/>
      <c r="PVU159" s="11"/>
      <c r="PVV159" s="11"/>
      <c r="PVW159" s="11"/>
      <c r="PVX159" s="11"/>
      <c r="PVY159" s="11"/>
      <c r="PVZ159" s="11"/>
      <c r="PWA159" s="11"/>
      <c r="PWB159" s="11"/>
      <c r="PWC159" s="11"/>
      <c r="PWD159" s="11"/>
      <c r="PWE159" s="11"/>
      <c r="PWF159" s="11"/>
      <c r="PWG159" s="11"/>
      <c r="PWH159" s="11"/>
      <c r="PWI159" s="11"/>
      <c r="PWJ159" s="11"/>
      <c r="PWK159" s="11"/>
      <c r="PWL159" s="11"/>
      <c r="PWM159" s="11"/>
      <c r="PWN159" s="11"/>
      <c r="PWO159" s="11"/>
      <c r="PWP159" s="11"/>
      <c r="PWQ159" s="11"/>
      <c r="PWR159" s="11"/>
      <c r="PWS159" s="11"/>
      <c r="PWT159" s="11"/>
      <c r="PWU159" s="11"/>
      <c r="PWV159" s="11"/>
      <c r="PWW159" s="11"/>
      <c r="PWX159" s="11"/>
      <c r="PWY159" s="11"/>
      <c r="PWZ159" s="11"/>
      <c r="PXA159" s="11"/>
      <c r="PXB159" s="11"/>
      <c r="PXC159" s="11"/>
      <c r="PXD159" s="11"/>
      <c r="PXE159" s="11"/>
      <c r="PXF159" s="11"/>
      <c r="PXG159" s="11"/>
      <c r="PXH159" s="11"/>
      <c r="PXI159" s="11"/>
      <c r="PXJ159" s="11"/>
      <c r="PXK159" s="11"/>
      <c r="PXL159" s="11"/>
      <c r="PXM159" s="11"/>
      <c r="PXN159" s="11"/>
      <c r="PXO159" s="11"/>
      <c r="PXP159" s="11"/>
      <c r="PXQ159" s="11"/>
      <c r="PXR159" s="11"/>
      <c r="PXS159" s="11"/>
      <c r="PXT159" s="11"/>
      <c r="PXU159" s="11"/>
      <c r="PXV159" s="11"/>
      <c r="PXW159" s="11"/>
      <c r="PXX159" s="11"/>
      <c r="PXY159" s="11"/>
      <c r="PXZ159" s="11"/>
      <c r="PYA159" s="11"/>
      <c r="PYB159" s="11"/>
      <c r="PYC159" s="11"/>
      <c r="PYD159" s="11"/>
      <c r="PYE159" s="11"/>
      <c r="PYF159" s="11"/>
      <c r="PYG159" s="11"/>
      <c r="PYH159" s="11"/>
      <c r="PYI159" s="11"/>
      <c r="PYJ159" s="11"/>
      <c r="PYK159" s="11"/>
      <c r="PYL159" s="11"/>
      <c r="PYM159" s="11"/>
      <c r="PYN159" s="11"/>
      <c r="PYO159" s="11"/>
      <c r="PYP159" s="11"/>
      <c r="PYQ159" s="11"/>
      <c r="PYR159" s="11"/>
      <c r="PYS159" s="11"/>
      <c r="PYT159" s="11"/>
      <c r="PYU159" s="11"/>
      <c r="PYV159" s="11"/>
      <c r="PYW159" s="11"/>
      <c r="PYX159" s="11"/>
      <c r="PYY159" s="11"/>
      <c r="PYZ159" s="11"/>
      <c r="PZA159" s="11"/>
      <c r="PZB159" s="11"/>
      <c r="PZC159" s="11"/>
      <c r="PZD159" s="11"/>
      <c r="PZE159" s="11"/>
      <c r="PZF159" s="11"/>
      <c r="PZG159" s="11"/>
      <c r="PZH159" s="11"/>
      <c r="PZI159" s="11"/>
      <c r="PZJ159" s="11"/>
      <c r="PZK159" s="11"/>
      <c r="PZL159" s="11"/>
      <c r="PZM159" s="11"/>
      <c r="PZN159" s="11"/>
      <c r="PZO159" s="11"/>
      <c r="PZP159" s="11"/>
      <c r="PZQ159" s="11"/>
      <c r="PZR159" s="11"/>
      <c r="PZS159" s="11"/>
      <c r="PZT159" s="11"/>
      <c r="PZU159" s="11"/>
      <c r="PZV159" s="11"/>
      <c r="PZW159" s="11"/>
      <c r="PZX159" s="11"/>
      <c r="PZY159" s="11"/>
      <c r="PZZ159" s="11"/>
      <c r="QAA159" s="11"/>
      <c r="QAB159" s="11"/>
      <c r="QAC159" s="11"/>
      <c r="QAD159" s="11"/>
      <c r="QAE159" s="11"/>
      <c r="QAF159" s="11"/>
      <c r="QAG159" s="11"/>
      <c r="QAH159" s="11"/>
      <c r="QAI159" s="11"/>
      <c r="QAJ159" s="11"/>
      <c r="QAK159" s="11"/>
      <c r="QAL159" s="11"/>
      <c r="QAM159" s="11"/>
      <c r="QAN159" s="11"/>
      <c r="QAO159" s="11"/>
      <c r="QAP159" s="11"/>
      <c r="QAQ159" s="11"/>
      <c r="QAR159" s="11"/>
      <c r="QAS159" s="11"/>
      <c r="QAT159" s="11"/>
      <c r="QAU159" s="11"/>
      <c r="QAV159" s="11"/>
      <c r="QAW159" s="11"/>
      <c r="QAX159" s="11"/>
      <c r="QAY159" s="11"/>
      <c r="QAZ159" s="11"/>
      <c r="QBA159" s="11"/>
      <c r="QBB159" s="11"/>
      <c r="QBC159" s="11"/>
      <c r="QBD159" s="11"/>
      <c r="QBE159" s="11"/>
      <c r="QBF159" s="11"/>
      <c r="QBG159" s="11"/>
      <c r="QBH159" s="11"/>
      <c r="QBI159" s="11"/>
      <c r="QBJ159" s="11"/>
      <c r="QBK159" s="11"/>
      <c r="QBL159" s="11"/>
      <c r="QBM159" s="11"/>
      <c r="QBN159" s="11"/>
      <c r="QBO159" s="11"/>
      <c r="QBP159" s="11"/>
      <c r="QBQ159" s="11"/>
      <c r="QBR159" s="11"/>
      <c r="QBS159" s="11"/>
      <c r="QBT159" s="11"/>
      <c r="QBU159" s="11"/>
      <c r="QBV159" s="11"/>
      <c r="QBW159" s="11"/>
      <c r="QBX159" s="11"/>
      <c r="QBY159" s="11"/>
      <c r="QBZ159" s="11"/>
      <c r="QCA159" s="11"/>
      <c r="QCB159" s="11"/>
      <c r="QCC159" s="11"/>
      <c r="QCD159" s="11"/>
      <c r="QCE159" s="11"/>
      <c r="QCF159" s="11"/>
      <c r="QCG159" s="11"/>
      <c r="QCH159" s="11"/>
      <c r="QCI159" s="11"/>
      <c r="QCJ159" s="11"/>
      <c r="QCK159" s="11"/>
      <c r="QCL159" s="11"/>
      <c r="QCM159" s="11"/>
      <c r="QCN159" s="11"/>
      <c r="QCO159" s="11"/>
      <c r="QCP159" s="11"/>
      <c r="QCQ159" s="11"/>
      <c r="QCR159" s="11"/>
      <c r="QCS159" s="11"/>
      <c r="QCT159" s="11"/>
      <c r="QCU159" s="11"/>
      <c r="QCV159" s="11"/>
      <c r="QCW159" s="11"/>
      <c r="QCX159" s="11"/>
      <c r="QCY159" s="11"/>
      <c r="QCZ159" s="11"/>
      <c r="QDA159" s="11"/>
      <c r="QDB159" s="11"/>
      <c r="QDC159" s="11"/>
      <c r="QDD159" s="11"/>
      <c r="QDE159" s="11"/>
      <c r="QDF159" s="11"/>
      <c r="QDG159" s="11"/>
      <c r="QDH159" s="11"/>
      <c r="QDI159" s="11"/>
      <c r="QDJ159" s="11"/>
      <c r="QDK159" s="11"/>
      <c r="QDL159" s="11"/>
      <c r="QDM159" s="11"/>
      <c r="QDN159" s="11"/>
      <c r="QDO159" s="11"/>
      <c r="QDP159" s="11"/>
      <c r="QDQ159" s="11"/>
      <c r="QDR159" s="11"/>
      <c r="QDS159" s="11"/>
      <c r="QDT159" s="11"/>
      <c r="QDU159" s="11"/>
      <c r="QDV159" s="11"/>
      <c r="QDW159" s="11"/>
      <c r="QDX159" s="11"/>
      <c r="QDY159" s="11"/>
      <c r="QDZ159" s="11"/>
      <c r="QEA159" s="11"/>
      <c r="QEB159" s="11"/>
      <c r="QEC159" s="11"/>
      <c r="QED159" s="11"/>
      <c r="QEE159" s="11"/>
      <c r="QEF159" s="11"/>
      <c r="QEG159" s="11"/>
      <c r="QEH159" s="11"/>
      <c r="QEI159" s="11"/>
      <c r="QEJ159" s="11"/>
      <c r="QEK159" s="11"/>
      <c r="QEL159" s="11"/>
      <c r="QEM159" s="11"/>
      <c r="QEN159" s="11"/>
      <c r="QEO159" s="11"/>
      <c r="QEP159" s="11"/>
      <c r="QEQ159" s="11"/>
      <c r="QER159" s="11"/>
      <c r="QES159" s="11"/>
      <c r="QET159" s="11"/>
      <c r="QEU159" s="11"/>
      <c r="QEV159" s="11"/>
      <c r="QEW159" s="11"/>
      <c r="QEX159" s="11"/>
      <c r="QEY159" s="11"/>
      <c r="QEZ159" s="11"/>
      <c r="QFA159" s="11"/>
      <c r="QFB159" s="11"/>
      <c r="QFC159" s="11"/>
      <c r="QFD159" s="11"/>
      <c r="QFE159" s="11"/>
      <c r="QFF159" s="11"/>
      <c r="QFG159" s="11"/>
      <c r="QFH159" s="11"/>
      <c r="QFI159" s="11"/>
      <c r="QFJ159" s="11"/>
      <c r="QFK159" s="11"/>
      <c r="QFL159" s="11"/>
      <c r="QFM159" s="11"/>
      <c r="QFN159" s="11"/>
      <c r="QFO159" s="11"/>
      <c r="QFP159" s="11"/>
      <c r="QFQ159" s="11"/>
      <c r="QFR159" s="11"/>
      <c r="QFS159" s="11"/>
      <c r="QFT159" s="11"/>
      <c r="QFU159" s="11"/>
      <c r="QFV159" s="11"/>
      <c r="QFW159" s="11"/>
      <c r="QFX159" s="11"/>
      <c r="QFY159" s="11"/>
      <c r="QFZ159" s="11"/>
      <c r="QGA159" s="11"/>
      <c r="QGB159" s="11"/>
      <c r="QGC159" s="11"/>
      <c r="QGD159" s="11"/>
      <c r="QGE159" s="11"/>
      <c r="QGF159" s="11"/>
      <c r="QGG159" s="11"/>
      <c r="QGH159" s="11"/>
      <c r="QGI159" s="11"/>
      <c r="QGJ159" s="11"/>
      <c r="QGK159" s="11"/>
      <c r="QGL159" s="11"/>
      <c r="QGM159" s="11"/>
      <c r="QGN159" s="11"/>
      <c r="QGO159" s="11"/>
      <c r="QGP159" s="11"/>
      <c r="QGQ159" s="11"/>
      <c r="QGR159" s="11"/>
      <c r="QGS159" s="11"/>
      <c r="QGT159" s="11"/>
      <c r="QGU159" s="11"/>
      <c r="QGV159" s="11"/>
      <c r="QGW159" s="11"/>
      <c r="QGX159" s="11"/>
      <c r="QGY159" s="11"/>
      <c r="QGZ159" s="11"/>
      <c r="QHA159" s="11"/>
      <c r="QHB159" s="11"/>
      <c r="QHC159" s="11"/>
      <c r="QHD159" s="11"/>
      <c r="QHE159" s="11"/>
      <c r="QHF159" s="11"/>
      <c r="QHG159" s="11"/>
      <c r="QHH159" s="11"/>
      <c r="QHI159" s="11"/>
      <c r="QHJ159" s="11"/>
      <c r="QHK159" s="11"/>
      <c r="QHL159" s="11"/>
      <c r="QHM159" s="11"/>
      <c r="QHN159" s="11"/>
      <c r="QHO159" s="11"/>
      <c r="QHP159" s="11"/>
      <c r="QHQ159" s="11"/>
      <c r="QHR159" s="11"/>
      <c r="QHS159" s="11"/>
      <c r="QHT159" s="11"/>
      <c r="QHU159" s="11"/>
      <c r="QHV159" s="11"/>
      <c r="QHW159" s="11"/>
      <c r="QHX159" s="11"/>
      <c r="QHY159" s="11"/>
      <c r="QHZ159" s="11"/>
      <c r="QIA159" s="11"/>
      <c r="QIB159" s="11"/>
      <c r="QIC159" s="11"/>
      <c r="QID159" s="11"/>
      <c r="QIE159" s="11"/>
      <c r="QIF159" s="11"/>
      <c r="QIG159" s="11"/>
      <c r="QIH159" s="11"/>
      <c r="QII159" s="11"/>
      <c r="QIJ159" s="11"/>
      <c r="QIK159" s="11"/>
      <c r="QIL159" s="11"/>
      <c r="QIM159" s="11"/>
      <c r="QIN159" s="11"/>
      <c r="QIO159" s="11"/>
      <c r="QIP159" s="11"/>
      <c r="QIQ159" s="11"/>
      <c r="QIR159" s="11"/>
      <c r="QIS159" s="11"/>
      <c r="QIT159" s="11"/>
      <c r="QIU159" s="11"/>
      <c r="QIV159" s="11"/>
      <c r="QIW159" s="11"/>
      <c r="QIX159" s="11"/>
      <c r="QIY159" s="11"/>
      <c r="QIZ159" s="11"/>
      <c r="QJA159" s="11"/>
      <c r="QJB159" s="11"/>
      <c r="QJC159" s="11"/>
      <c r="QJD159" s="11"/>
      <c r="QJE159" s="11"/>
      <c r="QJF159" s="11"/>
      <c r="QJG159" s="11"/>
      <c r="QJH159" s="11"/>
      <c r="QJI159" s="11"/>
      <c r="QJJ159" s="11"/>
      <c r="QJK159" s="11"/>
      <c r="QJL159" s="11"/>
      <c r="QJM159" s="11"/>
      <c r="QJN159" s="11"/>
      <c r="QJO159" s="11"/>
      <c r="QJP159" s="11"/>
      <c r="QJQ159" s="11"/>
      <c r="QJR159" s="11"/>
      <c r="QJS159" s="11"/>
      <c r="QJT159" s="11"/>
      <c r="QJU159" s="11"/>
      <c r="QJV159" s="11"/>
      <c r="QJW159" s="11"/>
      <c r="QJX159" s="11"/>
      <c r="QJY159" s="11"/>
      <c r="QJZ159" s="11"/>
      <c r="QKA159" s="11"/>
      <c r="QKB159" s="11"/>
      <c r="QKC159" s="11"/>
      <c r="QKD159" s="11"/>
      <c r="QKE159" s="11"/>
      <c r="QKF159" s="11"/>
      <c r="QKG159" s="11"/>
      <c r="QKH159" s="11"/>
      <c r="QKI159" s="11"/>
      <c r="QKJ159" s="11"/>
      <c r="QKK159" s="11"/>
      <c r="QKL159" s="11"/>
      <c r="QKM159" s="11"/>
      <c r="QKN159" s="11"/>
      <c r="QKO159" s="11"/>
      <c r="QKP159" s="11"/>
      <c r="QKQ159" s="11"/>
      <c r="QKR159" s="11"/>
      <c r="QKS159" s="11"/>
      <c r="QKT159" s="11"/>
      <c r="QKU159" s="11"/>
      <c r="QKV159" s="11"/>
      <c r="QKW159" s="11"/>
      <c r="QKX159" s="11"/>
      <c r="QKY159" s="11"/>
      <c r="QKZ159" s="11"/>
      <c r="QLA159" s="11"/>
      <c r="QLB159" s="11"/>
      <c r="QLC159" s="11"/>
      <c r="QLD159" s="11"/>
      <c r="QLE159" s="11"/>
      <c r="QLF159" s="11"/>
      <c r="QLG159" s="11"/>
      <c r="QLH159" s="11"/>
      <c r="QLI159" s="11"/>
      <c r="QLJ159" s="11"/>
      <c r="QLK159" s="11"/>
      <c r="QLL159" s="11"/>
      <c r="QLM159" s="11"/>
      <c r="QLN159" s="11"/>
      <c r="QLO159" s="11"/>
      <c r="QLP159" s="11"/>
      <c r="QLQ159" s="11"/>
      <c r="QLR159" s="11"/>
      <c r="QLS159" s="11"/>
      <c r="QLT159" s="11"/>
      <c r="QLU159" s="11"/>
      <c r="QLV159" s="11"/>
      <c r="QLW159" s="11"/>
      <c r="QLX159" s="11"/>
      <c r="QLY159" s="11"/>
      <c r="QLZ159" s="11"/>
      <c r="QMA159" s="11"/>
      <c r="QMB159" s="11"/>
      <c r="QMC159" s="11"/>
      <c r="QMD159" s="11"/>
      <c r="QME159" s="11"/>
      <c r="QMF159" s="11"/>
      <c r="QMG159" s="11"/>
      <c r="QMH159" s="11"/>
      <c r="QMI159" s="11"/>
      <c r="QMJ159" s="11"/>
      <c r="QMK159" s="11"/>
      <c r="QML159" s="11"/>
      <c r="QMM159" s="11"/>
      <c r="QMN159" s="11"/>
      <c r="QMO159" s="11"/>
      <c r="QMP159" s="11"/>
      <c r="QMQ159" s="11"/>
      <c r="QMR159" s="11"/>
      <c r="QMS159" s="11"/>
      <c r="QMT159" s="11"/>
      <c r="QMU159" s="11"/>
      <c r="QMV159" s="11"/>
      <c r="QMW159" s="11"/>
      <c r="QMX159" s="11"/>
      <c r="QMY159" s="11"/>
      <c r="QMZ159" s="11"/>
      <c r="QNA159" s="11"/>
      <c r="QNB159" s="11"/>
      <c r="QNC159" s="11"/>
      <c r="QND159" s="11"/>
      <c r="QNE159" s="11"/>
      <c r="QNF159" s="11"/>
      <c r="QNG159" s="11"/>
      <c r="QNH159" s="11"/>
      <c r="QNI159" s="11"/>
      <c r="QNJ159" s="11"/>
      <c r="QNK159" s="11"/>
      <c r="QNL159" s="11"/>
      <c r="QNM159" s="11"/>
      <c r="QNN159" s="11"/>
      <c r="QNO159" s="11"/>
      <c r="QNP159" s="11"/>
      <c r="QNQ159" s="11"/>
      <c r="QNR159" s="11"/>
      <c r="QNS159" s="11"/>
      <c r="QNT159" s="11"/>
      <c r="QNU159" s="11"/>
      <c r="QNV159" s="11"/>
      <c r="QNW159" s="11"/>
      <c r="QNX159" s="11"/>
      <c r="QNY159" s="11"/>
      <c r="QNZ159" s="11"/>
      <c r="QOA159" s="11"/>
      <c r="QOB159" s="11"/>
      <c r="QOC159" s="11"/>
      <c r="QOD159" s="11"/>
      <c r="QOE159" s="11"/>
      <c r="QOF159" s="11"/>
      <c r="QOG159" s="11"/>
      <c r="QOH159" s="11"/>
      <c r="QOI159" s="11"/>
      <c r="QOJ159" s="11"/>
      <c r="QOK159" s="11"/>
      <c r="QOL159" s="11"/>
      <c r="QOM159" s="11"/>
      <c r="QON159" s="11"/>
      <c r="QOO159" s="11"/>
      <c r="QOP159" s="11"/>
      <c r="QOQ159" s="11"/>
      <c r="QOR159" s="11"/>
      <c r="QOS159" s="11"/>
      <c r="QOT159" s="11"/>
      <c r="QOU159" s="11"/>
      <c r="QOV159" s="11"/>
      <c r="QOW159" s="11"/>
      <c r="QOX159" s="11"/>
      <c r="QOY159" s="11"/>
      <c r="QOZ159" s="11"/>
      <c r="QPA159" s="11"/>
      <c r="QPB159" s="11"/>
      <c r="QPC159" s="11"/>
      <c r="QPD159" s="11"/>
      <c r="QPE159" s="11"/>
      <c r="QPF159" s="11"/>
      <c r="QPG159" s="11"/>
      <c r="QPH159" s="11"/>
      <c r="QPI159" s="11"/>
      <c r="QPJ159" s="11"/>
      <c r="QPK159" s="11"/>
      <c r="QPL159" s="11"/>
      <c r="QPM159" s="11"/>
      <c r="QPN159" s="11"/>
      <c r="QPO159" s="11"/>
      <c r="QPP159" s="11"/>
      <c r="QPQ159" s="11"/>
      <c r="QPR159" s="11"/>
      <c r="QPS159" s="11"/>
      <c r="QPT159" s="11"/>
      <c r="QPU159" s="11"/>
      <c r="QPV159" s="11"/>
      <c r="QPW159" s="11"/>
      <c r="QPX159" s="11"/>
      <c r="QPY159" s="11"/>
      <c r="QPZ159" s="11"/>
      <c r="QQA159" s="11"/>
      <c r="QQB159" s="11"/>
      <c r="QQC159" s="11"/>
      <c r="QQD159" s="11"/>
      <c r="QQE159" s="11"/>
      <c r="QQF159" s="11"/>
      <c r="QQG159" s="11"/>
      <c r="QQH159" s="11"/>
      <c r="QQI159" s="11"/>
      <c r="QQJ159" s="11"/>
      <c r="QQK159" s="11"/>
      <c r="QQL159" s="11"/>
      <c r="QQM159" s="11"/>
      <c r="QQN159" s="11"/>
      <c r="QQO159" s="11"/>
      <c r="QQP159" s="11"/>
      <c r="QQQ159" s="11"/>
      <c r="QQR159" s="11"/>
      <c r="QQS159" s="11"/>
      <c r="QQT159" s="11"/>
      <c r="QQU159" s="11"/>
      <c r="QQV159" s="11"/>
      <c r="QQW159" s="11"/>
      <c r="QQX159" s="11"/>
      <c r="QQY159" s="11"/>
      <c r="QQZ159" s="11"/>
      <c r="QRA159" s="11"/>
      <c r="QRB159" s="11"/>
      <c r="QRC159" s="11"/>
      <c r="QRD159" s="11"/>
      <c r="QRE159" s="11"/>
      <c r="QRF159" s="11"/>
      <c r="QRG159" s="11"/>
      <c r="QRH159" s="11"/>
      <c r="QRI159" s="11"/>
      <c r="QRJ159" s="11"/>
      <c r="QRK159" s="11"/>
      <c r="QRL159" s="11"/>
      <c r="QRM159" s="11"/>
      <c r="QRN159" s="11"/>
      <c r="QRO159" s="11"/>
      <c r="QRP159" s="11"/>
      <c r="QRQ159" s="11"/>
      <c r="QRR159" s="11"/>
      <c r="QRS159" s="11"/>
      <c r="QRT159" s="11"/>
      <c r="QRU159" s="11"/>
      <c r="QRV159" s="11"/>
      <c r="QRW159" s="11"/>
      <c r="QRX159" s="11"/>
      <c r="QRY159" s="11"/>
      <c r="QRZ159" s="11"/>
      <c r="QSA159" s="11"/>
      <c r="QSB159" s="11"/>
      <c r="QSC159" s="11"/>
      <c r="QSD159" s="11"/>
      <c r="QSE159" s="11"/>
      <c r="QSF159" s="11"/>
      <c r="QSG159" s="11"/>
      <c r="QSH159" s="11"/>
      <c r="QSI159" s="11"/>
      <c r="QSJ159" s="11"/>
      <c r="QSK159" s="11"/>
      <c r="QSL159" s="11"/>
      <c r="QSM159" s="11"/>
      <c r="QSN159" s="11"/>
      <c r="QSO159" s="11"/>
      <c r="QSP159" s="11"/>
      <c r="QSQ159" s="11"/>
      <c r="QSR159" s="11"/>
      <c r="QSS159" s="11"/>
      <c r="QST159" s="11"/>
      <c r="QSU159" s="11"/>
      <c r="QSV159" s="11"/>
      <c r="QSW159" s="11"/>
      <c r="QSX159" s="11"/>
      <c r="QSY159" s="11"/>
      <c r="QSZ159" s="11"/>
      <c r="QTA159" s="11"/>
      <c r="QTB159" s="11"/>
      <c r="QTC159" s="11"/>
      <c r="QTD159" s="11"/>
      <c r="QTE159" s="11"/>
      <c r="QTF159" s="11"/>
      <c r="QTG159" s="11"/>
      <c r="QTH159" s="11"/>
      <c r="QTI159" s="11"/>
      <c r="QTJ159" s="11"/>
      <c r="QTK159" s="11"/>
      <c r="QTL159" s="11"/>
      <c r="QTM159" s="11"/>
      <c r="QTN159" s="11"/>
      <c r="QTO159" s="11"/>
      <c r="QTP159" s="11"/>
      <c r="QTQ159" s="11"/>
      <c r="QTR159" s="11"/>
      <c r="QTS159" s="11"/>
      <c r="QTT159" s="11"/>
      <c r="QTU159" s="11"/>
      <c r="QTV159" s="11"/>
      <c r="QTW159" s="11"/>
      <c r="QTX159" s="11"/>
      <c r="QTY159" s="11"/>
      <c r="QTZ159" s="11"/>
      <c r="QUA159" s="11"/>
      <c r="QUB159" s="11"/>
      <c r="QUC159" s="11"/>
      <c r="QUD159" s="11"/>
      <c r="QUE159" s="11"/>
      <c r="QUF159" s="11"/>
      <c r="QUG159" s="11"/>
      <c r="QUH159" s="11"/>
      <c r="QUI159" s="11"/>
      <c r="QUJ159" s="11"/>
      <c r="QUK159" s="11"/>
      <c r="QUL159" s="11"/>
      <c r="QUM159" s="11"/>
      <c r="QUN159" s="11"/>
      <c r="QUO159" s="11"/>
      <c r="QUP159" s="11"/>
      <c r="QUQ159" s="11"/>
      <c r="QUR159" s="11"/>
      <c r="QUS159" s="11"/>
      <c r="QUT159" s="11"/>
      <c r="QUU159" s="11"/>
      <c r="QUV159" s="11"/>
      <c r="QUW159" s="11"/>
      <c r="QUX159" s="11"/>
      <c r="QUY159" s="11"/>
      <c r="QUZ159" s="11"/>
      <c r="QVA159" s="11"/>
      <c r="QVB159" s="11"/>
      <c r="QVC159" s="11"/>
      <c r="QVD159" s="11"/>
      <c r="QVE159" s="11"/>
      <c r="QVF159" s="11"/>
      <c r="QVG159" s="11"/>
      <c r="QVH159" s="11"/>
      <c r="QVI159" s="11"/>
      <c r="QVJ159" s="11"/>
      <c r="QVK159" s="11"/>
      <c r="QVL159" s="11"/>
      <c r="QVM159" s="11"/>
      <c r="QVN159" s="11"/>
      <c r="QVO159" s="11"/>
      <c r="QVP159" s="11"/>
      <c r="QVQ159" s="11"/>
      <c r="QVR159" s="11"/>
      <c r="QVS159" s="11"/>
      <c r="QVT159" s="11"/>
      <c r="QVU159" s="11"/>
      <c r="QVV159" s="11"/>
      <c r="QVW159" s="11"/>
      <c r="QVX159" s="11"/>
      <c r="QVY159" s="11"/>
      <c r="QVZ159" s="11"/>
      <c r="QWA159" s="11"/>
      <c r="QWB159" s="11"/>
      <c r="QWC159" s="11"/>
      <c r="QWD159" s="11"/>
      <c r="QWE159" s="11"/>
      <c r="QWF159" s="11"/>
      <c r="QWG159" s="11"/>
      <c r="QWH159" s="11"/>
      <c r="QWI159" s="11"/>
      <c r="QWJ159" s="11"/>
      <c r="QWK159" s="11"/>
      <c r="QWL159" s="11"/>
      <c r="QWM159" s="11"/>
      <c r="QWN159" s="11"/>
      <c r="QWO159" s="11"/>
      <c r="QWP159" s="11"/>
      <c r="QWQ159" s="11"/>
      <c r="QWR159" s="11"/>
      <c r="QWS159" s="11"/>
      <c r="QWT159" s="11"/>
      <c r="QWU159" s="11"/>
      <c r="QWV159" s="11"/>
      <c r="QWW159" s="11"/>
      <c r="QWX159" s="11"/>
      <c r="QWY159" s="11"/>
      <c r="QWZ159" s="11"/>
      <c r="QXA159" s="11"/>
      <c r="QXB159" s="11"/>
      <c r="QXC159" s="11"/>
      <c r="QXD159" s="11"/>
      <c r="QXE159" s="11"/>
      <c r="QXF159" s="11"/>
      <c r="QXG159" s="11"/>
      <c r="QXH159" s="11"/>
      <c r="QXI159" s="11"/>
      <c r="QXJ159" s="11"/>
      <c r="QXK159" s="11"/>
      <c r="QXL159" s="11"/>
      <c r="QXM159" s="11"/>
      <c r="QXN159" s="11"/>
      <c r="QXO159" s="11"/>
      <c r="QXP159" s="11"/>
      <c r="QXQ159" s="11"/>
      <c r="QXR159" s="11"/>
      <c r="QXS159" s="11"/>
      <c r="QXT159" s="11"/>
      <c r="QXU159" s="11"/>
      <c r="QXV159" s="11"/>
      <c r="QXW159" s="11"/>
      <c r="QXX159" s="11"/>
      <c r="QXY159" s="11"/>
      <c r="QXZ159" s="11"/>
      <c r="QYA159" s="11"/>
      <c r="QYB159" s="11"/>
      <c r="QYC159" s="11"/>
      <c r="QYD159" s="11"/>
      <c r="QYE159" s="11"/>
      <c r="QYF159" s="11"/>
      <c r="QYG159" s="11"/>
      <c r="QYH159" s="11"/>
      <c r="QYI159" s="11"/>
      <c r="QYJ159" s="11"/>
      <c r="QYK159" s="11"/>
      <c r="QYL159" s="11"/>
      <c r="QYM159" s="11"/>
      <c r="QYN159" s="11"/>
      <c r="QYO159" s="11"/>
      <c r="QYP159" s="11"/>
      <c r="QYQ159" s="11"/>
      <c r="QYR159" s="11"/>
      <c r="QYS159" s="11"/>
      <c r="QYT159" s="11"/>
      <c r="QYU159" s="11"/>
      <c r="QYV159" s="11"/>
      <c r="QYW159" s="11"/>
      <c r="QYX159" s="11"/>
      <c r="QYY159" s="11"/>
      <c r="QYZ159" s="11"/>
      <c r="QZA159" s="11"/>
      <c r="QZB159" s="11"/>
      <c r="QZC159" s="11"/>
      <c r="QZD159" s="11"/>
      <c r="QZE159" s="11"/>
      <c r="QZF159" s="11"/>
      <c r="QZG159" s="11"/>
      <c r="QZH159" s="11"/>
      <c r="QZI159" s="11"/>
      <c r="QZJ159" s="11"/>
      <c r="QZK159" s="11"/>
      <c r="QZL159" s="11"/>
      <c r="QZM159" s="11"/>
      <c r="QZN159" s="11"/>
      <c r="QZO159" s="11"/>
      <c r="QZP159" s="11"/>
      <c r="QZQ159" s="11"/>
      <c r="QZR159" s="11"/>
      <c r="QZS159" s="11"/>
      <c r="QZT159" s="11"/>
      <c r="QZU159" s="11"/>
      <c r="QZV159" s="11"/>
      <c r="QZW159" s="11"/>
      <c r="QZX159" s="11"/>
      <c r="QZY159" s="11"/>
      <c r="QZZ159" s="11"/>
      <c r="RAA159" s="11"/>
      <c r="RAB159" s="11"/>
      <c r="RAC159" s="11"/>
      <c r="RAD159" s="11"/>
      <c r="RAE159" s="11"/>
      <c r="RAF159" s="11"/>
      <c r="RAG159" s="11"/>
      <c r="RAH159" s="11"/>
      <c r="RAI159" s="11"/>
      <c r="RAJ159" s="11"/>
      <c r="RAK159" s="11"/>
      <c r="RAL159" s="11"/>
      <c r="RAM159" s="11"/>
      <c r="RAN159" s="11"/>
      <c r="RAO159" s="11"/>
      <c r="RAP159" s="11"/>
      <c r="RAQ159" s="11"/>
      <c r="RAR159" s="11"/>
      <c r="RAS159" s="11"/>
      <c r="RAT159" s="11"/>
      <c r="RAU159" s="11"/>
      <c r="RAV159" s="11"/>
      <c r="RAW159" s="11"/>
      <c r="RAX159" s="11"/>
      <c r="RAY159" s="11"/>
      <c r="RAZ159" s="11"/>
      <c r="RBA159" s="11"/>
      <c r="RBB159" s="11"/>
      <c r="RBC159" s="11"/>
      <c r="RBD159" s="11"/>
      <c r="RBE159" s="11"/>
      <c r="RBF159" s="11"/>
      <c r="RBG159" s="11"/>
      <c r="RBH159" s="11"/>
      <c r="RBI159" s="11"/>
      <c r="RBJ159" s="11"/>
      <c r="RBK159" s="11"/>
      <c r="RBL159" s="11"/>
      <c r="RBM159" s="11"/>
      <c r="RBN159" s="11"/>
      <c r="RBO159" s="11"/>
      <c r="RBP159" s="11"/>
      <c r="RBQ159" s="11"/>
      <c r="RBR159" s="11"/>
      <c r="RBS159" s="11"/>
      <c r="RBT159" s="11"/>
      <c r="RBU159" s="11"/>
      <c r="RBV159" s="11"/>
      <c r="RBW159" s="11"/>
      <c r="RBX159" s="11"/>
      <c r="RBY159" s="11"/>
      <c r="RBZ159" s="11"/>
      <c r="RCA159" s="11"/>
      <c r="RCB159" s="11"/>
      <c r="RCC159" s="11"/>
      <c r="RCD159" s="11"/>
      <c r="RCE159" s="11"/>
      <c r="RCF159" s="11"/>
      <c r="RCG159" s="11"/>
      <c r="RCH159" s="11"/>
      <c r="RCI159" s="11"/>
      <c r="RCJ159" s="11"/>
      <c r="RCK159" s="11"/>
      <c r="RCL159" s="11"/>
      <c r="RCM159" s="11"/>
      <c r="RCN159" s="11"/>
      <c r="RCO159" s="11"/>
      <c r="RCP159" s="11"/>
      <c r="RCQ159" s="11"/>
      <c r="RCR159" s="11"/>
      <c r="RCS159" s="11"/>
      <c r="RCT159" s="11"/>
      <c r="RCU159" s="11"/>
      <c r="RCV159" s="11"/>
      <c r="RCW159" s="11"/>
      <c r="RCX159" s="11"/>
      <c r="RCY159" s="11"/>
      <c r="RCZ159" s="11"/>
      <c r="RDA159" s="11"/>
      <c r="RDB159" s="11"/>
      <c r="RDC159" s="11"/>
      <c r="RDD159" s="11"/>
      <c r="RDE159" s="11"/>
      <c r="RDF159" s="11"/>
      <c r="RDG159" s="11"/>
      <c r="RDH159" s="11"/>
      <c r="RDI159" s="11"/>
      <c r="RDJ159" s="11"/>
      <c r="RDK159" s="11"/>
      <c r="RDL159" s="11"/>
      <c r="RDM159" s="11"/>
      <c r="RDN159" s="11"/>
      <c r="RDO159" s="11"/>
      <c r="RDP159" s="11"/>
      <c r="RDQ159" s="11"/>
      <c r="RDR159" s="11"/>
      <c r="RDS159" s="11"/>
      <c r="RDT159" s="11"/>
      <c r="RDU159" s="11"/>
      <c r="RDV159" s="11"/>
      <c r="RDW159" s="11"/>
      <c r="RDX159" s="11"/>
      <c r="RDY159" s="11"/>
      <c r="RDZ159" s="11"/>
      <c r="REA159" s="11"/>
      <c r="REB159" s="11"/>
      <c r="REC159" s="11"/>
      <c r="RED159" s="11"/>
      <c r="REE159" s="11"/>
      <c r="REF159" s="11"/>
      <c r="REG159" s="11"/>
      <c r="REH159" s="11"/>
      <c r="REI159" s="11"/>
      <c r="REJ159" s="11"/>
      <c r="REK159" s="11"/>
      <c r="REL159" s="11"/>
      <c r="REM159" s="11"/>
      <c r="REN159" s="11"/>
      <c r="REO159" s="11"/>
      <c r="REP159" s="11"/>
      <c r="REQ159" s="11"/>
      <c r="RER159" s="11"/>
      <c r="RES159" s="11"/>
      <c r="RET159" s="11"/>
      <c r="REU159" s="11"/>
      <c r="REV159" s="11"/>
      <c r="REW159" s="11"/>
      <c r="REX159" s="11"/>
      <c r="REY159" s="11"/>
      <c r="REZ159" s="11"/>
      <c r="RFA159" s="11"/>
      <c r="RFB159" s="11"/>
      <c r="RFC159" s="11"/>
      <c r="RFD159" s="11"/>
      <c r="RFE159" s="11"/>
      <c r="RFF159" s="11"/>
      <c r="RFG159" s="11"/>
      <c r="RFH159" s="11"/>
      <c r="RFI159" s="11"/>
      <c r="RFJ159" s="11"/>
      <c r="RFK159" s="11"/>
      <c r="RFL159" s="11"/>
      <c r="RFM159" s="11"/>
      <c r="RFN159" s="11"/>
      <c r="RFO159" s="11"/>
      <c r="RFP159" s="11"/>
      <c r="RFQ159" s="11"/>
      <c r="RFR159" s="11"/>
      <c r="RFS159" s="11"/>
      <c r="RFT159" s="11"/>
      <c r="RFU159" s="11"/>
      <c r="RFV159" s="11"/>
      <c r="RFW159" s="11"/>
      <c r="RFX159" s="11"/>
      <c r="RFY159" s="11"/>
      <c r="RFZ159" s="11"/>
      <c r="RGA159" s="11"/>
      <c r="RGB159" s="11"/>
      <c r="RGC159" s="11"/>
      <c r="RGD159" s="11"/>
      <c r="RGE159" s="11"/>
      <c r="RGF159" s="11"/>
      <c r="RGG159" s="11"/>
      <c r="RGH159" s="11"/>
      <c r="RGI159" s="11"/>
      <c r="RGJ159" s="11"/>
      <c r="RGK159" s="11"/>
      <c r="RGL159" s="11"/>
      <c r="RGM159" s="11"/>
      <c r="RGN159" s="11"/>
      <c r="RGO159" s="11"/>
      <c r="RGP159" s="11"/>
      <c r="RGQ159" s="11"/>
      <c r="RGR159" s="11"/>
      <c r="RGS159" s="11"/>
      <c r="RGT159" s="11"/>
      <c r="RGU159" s="11"/>
      <c r="RGV159" s="11"/>
      <c r="RGW159" s="11"/>
      <c r="RGX159" s="11"/>
      <c r="RGY159" s="11"/>
      <c r="RGZ159" s="11"/>
      <c r="RHA159" s="11"/>
      <c r="RHB159" s="11"/>
      <c r="RHC159" s="11"/>
      <c r="RHD159" s="11"/>
      <c r="RHE159" s="11"/>
      <c r="RHF159" s="11"/>
      <c r="RHG159" s="11"/>
      <c r="RHH159" s="11"/>
      <c r="RHI159" s="11"/>
      <c r="RHJ159" s="11"/>
      <c r="RHK159" s="11"/>
      <c r="RHL159" s="11"/>
      <c r="RHM159" s="11"/>
      <c r="RHN159" s="11"/>
      <c r="RHO159" s="11"/>
      <c r="RHP159" s="11"/>
      <c r="RHQ159" s="11"/>
      <c r="RHR159" s="11"/>
      <c r="RHS159" s="11"/>
      <c r="RHT159" s="11"/>
      <c r="RHU159" s="11"/>
      <c r="RHV159" s="11"/>
      <c r="RHW159" s="11"/>
      <c r="RHX159" s="11"/>
      <c r="RHY159" s="11"/>
      <c r="RHZ159" s="11"/>
      <c r="RIA159" s="11"/>
      <c r="RIB159" s="11"/>
      <c r="RIC159" s="11"/>
      <c r="RID159" s="11"/>
      <c r="RIE159" s="11"/>
      <c r="RIF159" s="11"/>
      <c r="RIG159" s="11"/>
      <c r="RIH159" s="11"/>
      <c r="RII159" s="11"/>
      <c r="RIJ159" s="11"/>
      <c r="RIK159" s="11"/>
      <c r="RIL159" s="11"/>
      <c r="RIM159" s="11"/>
      <c r="RIN159" s="11"/>
      <c r="RIO159" s="11"/>
      <c r="RIP159" s="11"/>
      <c r="RIQ159" s="11"/>
      <c r="RIR159" s="11"/>
      <c r="RIS159" s="11"/>
      <c r="RIT159" s="11"/>
      <c r="RIU159" s="11"/>
      <c r="RIV159" s="11"/>
      <c r="RIW159" s="11"/>
      <c r="RIX159" s="11"/>
      <c r="RIY159" s="11"/>
      <c r="RIZ159" s="11"/>
      <c r="RJA159" s="11"/>
      <c r="RJB159" s="11"/>
      <c r="RJC159" s="11"/>
      <c r="RJD159" s="11"/>
      <c r="RJE159" s="11"/>
      <c r="RJF159" s="11"/>
      <c r="RJG159" s="11"/>
      <c r="RJH159" s="11"/>
      <c r="RJI159" s="11"/>
      <c r="RJJ159" s="11"/>
      <c r="RJK159" s="11"/>
      <c r="RJL159" s="11"/>
      <c r="RJM159" s="11"/>
      <c r="RJN159" s="11"/>
      <c r="RJO159" s="11"/>
      <c r="RJP159" s="11"/>
      <c r="RJQ159" s="11"/>
      <c r="RJR159" s="11"/>
      <c r="RJS159" s="11"/>
      <c r="RJT159" s="11"/>
      <c r="RJU159" s="11"/>
      <c r="RJV159" s="11"/>
      <c r="RJW159" s="11"/>
      <c r="RJX159" s="11"/>
      <c r="RJY159" s="11"/>
      <c r="RJZ159" s="11"/>
      <c r="RKA159" s="11"/>
      <c r="RKB159" s="11"/>
      <c r="RKC159" s="11"/>
      <c r="RKD159" s="11"/>
      <c r="RKE159" s="11"/>
      <c r="RKF159" s="11"/>
      <c r="RKG159" s="11"/>
      <c r="RKH159" s="11"/>
      <c r="RKI159" s="11"/>
      <c r="RKJ159" s="11"/>
      <c r="RKK159" s="11"/>
      <c r="RKL159" s="11"/>
      <c r="RKM159" s="11"/>
      <c r="RKN159" s="11"/>
      <c r="RKO159" s="11"/>
      <c r="RKP159" s="11"/>
      <c r="RKQ159" s="11"/>
      <c r="RKR159" s="11"/>
      <c r="RKS159" s="11"/>
      <c r="RKT159" s="11"/>
      <c r="RKU159" s="11"/>
      <c r="RKV159" s="11"/>
      <c r="RKW159" s="11"/>
      <c r="RKX159" s="11"/>
      <c r="RKY159" s="11"/>
      <c r="RKZ159" s="11"/>
      <c r="RLA159" s="11"/>
      <c r="RLB159" s="11"/>
      <c r="RLC159" s="11"/>
      <c r="RLD159" s="11"/>
      <c r="RLE159" s="11"/>
      <c r="RLF159" s="11"/>
      <c r="RLG159" s="11"/>
      <c r="RLH159" s="11"/>
      <c r="RLI159" s="11"/>
      <c r="RLJ159" s="11"/>
      <c r="RLK159" s="11"/>
      <c r="RLL159" s="11"/>
      <c r="RLM159" s="11"/>
      <c r="RLN159" s="11"/>
      <c r="RLO159" s="11"/>
      <c r="RLP159" s="11"/>
      <c r="RLQ159" s="11"/>
      <c r="RLR159" s="11"/>
      <c r="RLS159" s="11"/>
      <c r="RLT159" s="11"/>
      <c r="RLU159" s="11"/>
      <c r="RLV159" s="11"/>
      <c r="RLW159" s="11"/>
      <c r="RLX159" s="11"/>
      <c r="RLY159" s="11"/>
      <c r="RLZ159" s="11"/>
      <c r="RMA159" s="11"/>
      <c r="RMB159" s="11"/>
      <c r="RMC159" s="11"/>
      <c r="RMD159" s="11"/>
      <c r="RME159" s="11"/>
      <c r="RMF159" s="11"/>
      <c r="RMG159" s="11"/>
      <c r="RMH159" s="11"/>
      <c r="RMI159" s="11"/>
      <c r="RMJ159" s="11"/>
      <c r="RMK159" s="11"/>
      <c r="RML159" s="11"/>
      <c r="RMM159" s="11"/>
      <c r="RMN159" s="11"/>
      <c r="RMO159" s="11"/>
      <c r="RMP159" s="11"/>
      <c r="RMQ159" s="11"/>
      <c r="RMR159" s="11"/>
      <c r="RMS159" s="11"/>
      <c r="RMT159" s="11"/>
      <c r="RMU159" s="11"/>
      <c r="RMV159" s="11"/>
      <c r="RMW159" s="11"/>
      <c r="RMX159" s="11"/>
      <c r="RMY159" s="11"/>
      <c r="RMZ159" s="11"/>
      <c r="RNA159" s="11"/>
      <c r="RNB159" s="11"/>
      <c r="RNC159" s="11"/>
      <c r="RND159" s="11"/>
      <c r="RNE159" s="11"/>
      <c r="RNF159" s="11"/>
      <c r="RNG159" s="11"/>
      <c r="RNH159" s="11"/>
      <c r="RNI159" s="11"/>
      <c r="RNJ159" s="11"/>
      <c r="RNK159" s="11"/>
      <c r="RNL159" s="11"/>
      <c r="RNM159" s="11"/>
      <c r="RNN159" s="11"/>
      <c r="RNO159" s="11"/>
      <c r="RNP159" s="11"/>
      <c r="RNQ159" s="11"/>
      <c r="RNR159" s="11"/>
      <c r="RNS159" s="11"/>
      <c r="RNT159" s="11"/>
      <c r="RNU159" s="11"/>
      <c r="RNV159" s="11"/>
      <c r="RNW159" s="11"/>
      <c r="RNX159" s="11"/>
      <c r="RNY159" s="11"/>
      <c r="RNZ159" s="11"/>
      <c r="ROA159" s="11"/>
      <c r="ROB159" s="11"/>
      <c r="ROC159" s="11"/>
      <c r="ROD159" s="11"/>
      <c r="ROE159" s="11"/>
      <c r="ROF159" s="11"/>
      <c r="ROG159" s="11"/>
      <c r="ROH159" s="11"/>
      <c r="ROI159" s="11"/>
      <c r="ROJ159" s="11"/>
      <c r="ROK159" s="11"/>
      <c r="ROL159" s="11"/>
      <c r="ROM159" s="11"/>
      <c r="RON159" s="11"/>
      <c r="ROO159" s="11"/>
      <c r="ROP159" s="11"/>
      <c r="ROQ159" s="11"/>
      <c r="ROR159" s="11"/>
      <c r="ROS159" s="11"/>
      <c r="ROT159" s="11"/>
      <c r="ROU159" s="11"/>
      <c r="ROV159" s="11"/>
      <c r="ROW159" s="11"/>
      <c r="ROX159" s="11"/>
      <c r="ROY159" s="11"/>
      <c r="ROZ159" s="11"/>
      <c r="RPA159" s="11"/>
      <c r="RPB159" s="11"/>
      <c r="RPC159" s="11"/>
      <c r="RPD159" s="11"/>
      <c r="RPE159" s="11"/>
      <c r="RPF159" s="11"/>
      <c r="RPG159" s="11"/>
      <c r="RPH159" s="11"/>
      <c r="RPI159" s="11"/>
      <c r="RPJ159" s="11"/>
      <c r="RPK159" s="11"/>
      <c r="RPL159" s="11"/>
      <c r="RPM159" s="11"/>
      <c r="RPN159" s="11"/>
      <c r="RPO159" s="11"/>
      <c r="RPP159" s="11"/>
      <c r="RPQ159" s="11"/>
      <c r="RPR159" s="11"/>
      <c r="RPS159" s="11"/>
      <c r="RPT159" s="11"/>
      <c r="RPU159" s="11"/>
      <c r="RPV159" s="11"/>
      <c r="RPW159" s="11"/>
      <c r="RPX159" s="11"/>
      <c r="RPY159" s="11"/>
      <c r="RPZ159" s="11"/>
      <c r="RQA159" s="11"/>
      <c r="RQB159" s="11"/>
      <c r="RQC159" s="11"/>
      <c r="RQD159" s="11"/>
      <c r="RQE159" s="11"/>
      <c r="RQF159" s="11"/>
      <c r="RQG159" s="11"/>
      <c r="RQH159" s="11"/>
      <c r="RQI159" s="11"/>
      <c r="RQJ159" s="11"/>
      <c r="RQK159" s="11"/>
      <c r="RQL159" s="11"/>
      <c r="RQM159" s="11"/>
      <c r="RQN159" s="11"/>
      <c r="RQO159" s="11"/>
      <c r="RQP159" s="11"/>
      <c r="RQQ159" s="11"/>
      <c r="RQR159" s="11"/>
      <c r="RQS159" s="11"/>
      <c r="RQT159" s="11"/>
      <c r="RQU159" s="11"/>
      <c r="RQV159" s="11"/>
      <c r="RQW159" s="11"/>
      <c r="RQX159" s="11"/>
      <c r="RQY159" s="11"/>
      <c r="RQZ159" s="11"/>
      <c r="RRA159" s="11"/>
      <c r="RRB159" s="11"/>
      <c r="RRC159" s="11"/>
      <c r="RRD159" s="11"/>
      <c r="RRE159" s="11"/>
      <c r="RRF159" s="11"/>
      <c r="RRG159" s="11"/>
      <c r="RRH159" s="11"/>
      <c r="RRI159" s="11"/>
      <c r="RRJ159" s="11"/>
      <c r="RRK159" s="11"/>
      <c r="RRL159" s="11"/>
      <c r="RRM159" s="11"/>
      <c r="RRN159" s="11"/>
      <c r="RRO159" s="11"/>
      <c r="RRP159" s="11"/>
      <c r="RRQ159" s="11"/>
      <c r="RRR159" s="11"/>
      <c r="RRS159" s="11"/>
      <c r="RRT159" s="11"/>
      <c r="RRU159" s="11"/>
      <c r="RRV159" s="11"/>
      <c r="RRW159" s="11"/>
      <c r="RRX159" s="11"/>
      <c r="RRY159" s="11"/>
      <c r="RRZ159" s="11"/>
      <c r="RSA159" s="11"/>
      <c r="RSB159" s="11"/>
      <c r="RSC159" s="11"/>
      <c r="RSD159" s="11"/>
      <c r="RSE159" s="11"/>
      <c r="RSF159" s="11"/>
      <c r="RSG159" s="11"/>
      <c r="RSH159" s="11"/>
      <c r="RSI159" s="11"/>
      <c r="RSJ159" s="11"/>
      <c r="RSK159" s="11"/>
      <c r="RSL159" s="11"/>
      <c r="RSM159" s="11"/>
      <c r="RSN159" s="11"/>
      <c r="RSO159" s="11"/>
      <c r="RSP159" s="11"/>
      <c r="RSQ159" s="11"/>
      <c r="RSR159" s="11"/>
      <c r="RSS159" s="11"/>
      <c r="RST159" s="11"/>
      <c r="RSU159" s="11"/>
      <c r="RSV159" s="11"/>
      <c r="RSW159" s="11"/>
      <c r="RSX159" s="11"/>
      <c r="RSY159" s="11"/>
      <c r="RSZ159" s="11"/>
      <c r="RTA159" s="11"/>
      <c r="RTB159" s="11"/>
      <c r="RTC159" s="11"/>
      <c r="RTD159" s="11"/>
      <c r="RTE159" s="11"/>
      <c r="RTF159" s="11"/>
      <c r="RTG159" s="11"/>
      <c r="RTH159" s="11"/>
      <c r="RTI159" s="11"/>
      <c r="RTJ159" s="11"/>
      <c r="RTK159" s="11"/>
      <c r="RTL159" s="11"/>
      <c r="RTM159" s="11"/>
      <c r="RTN159" s="11"/>
      <c r="RTO159" s="11"/>
      <c r="RTP159" s="11"/>
      <c r="RTQ159" s="11"/>
      <c r="RTR159" s="11"/>
      <c r="RTS159" s="11"/>
      <c r="RTT159" s="11"/>
      <c r="RTU159" s="11"/>
      <c r="RTV159" s="11"/>
      <c r="RTW159" s="11"/>
      <c r="RTX159" s="11"/>
      <c r="RTY159" s="11"/>
      <c r="RTZ159" s="11"/>
      <c r="RUA159" s="11"/>
      <c r="RUB159" s="11"/>
      <c r="RUC159" s="11"/>
      <c r="RUD159" s="11"/>
      <c r="RUE159" s="11"/>
      <c r="RUF159" s="11"/>
      <c r="RUG159" s="11"/>
      <c r="RUH159" s="11"/>
      <c r="RUI159" s="11"/>
      <c r="RUJ159" s="11"/>
      <c r="RUK159" s="11"/>
      <c r="RUL159" s="11"/>
      <c r="RUM159" s="11"/>
      <c r="RUN159" s="11"/>
      <c r="RUO159" s="11"/>
      <c r="RUP159" s="11"/>
      <c r="RUQ159" s="11"/>
      <c r="RUR159" s="11"/>
      <c r="RUS159" s="11"/>
      <c r="RUT159" s="11"/>
      <c r="RUU159" s="11"/>
      <c r="RUV159" s="11"/>
      <c r="RUW159" s="11"/>
      <c r="RUX159" s="11"/>
      <c r="RUY159" s="11"/>
      <c r="RUZ159" s="11"/>
      <c r="RVA159" s="11"/>
      <c r="RVB159" s="11"/>
      <c r="RVC159" s="11"/>
      <c r="RVD159" s="11"/>
      <c r="RVE159" s="11"/>
      <c r="RVF159" s="11"/>
      <c r="RVG159" s="11"/>
      <c r="RVH159" s="11"/>
      <c r="RVI159" s="11"/>
      <c r="RVJ159" s="11"/>
      <c r="RVK159" s="11"/>
      <c r="RVL159" s="11"/>
      <c r="RVM159" s="11"/>
      <c r="RVN159" s="11"/>
      <c r="RVO159" s="11"/>
      <c r="RVP159" s="11"/>
      <c r="RVQ159" s="11"/>
      <c r="RVR159" s="11"/>
      <c r="RVS159" s="11"/>
      <c r="RVT159" s="11"/>
      <c r="RVU159" s="11"/>
      <c r="RVV159" s="11"/>
      <c r="RVW159" s="11"/>
      <c r="RVX159" s="11"/>
      <c r="RVY159" s="11"/>
      <c r="RVZ159" s="11"/>
      <c r="RWA159" s="11"/>
      <c r="RWB159" s="11"/>
      <c r="RWC159" s="11"/>
      <c r="RWD159" s="11"/>
      <c r="RWE159" s="11"/>
      <c r="RWF159" s="11"/>
      <c r="RWG159" s="11"/>
      <c r="RWH159" s="11"/>
      <c r="RWI159" s="11"/>
      <c r="RWJ159" s="11"/>
      <c r="RWK159" s="11"/>
      <c r="RWL159" s="11"/>
      <c r="RWM159" s="11"/>
      <c r="RWN159" s="11"/>
      <c r="RWO159" s="11"/>
      <c r="RWP159" s="11"/>
      <c r="RWQ159" s="11"/>
      <c r="RWR159" s="11"/>
      <c r="RWS159" s="11"/>
      <c r="RWT159" s="11"/>
      <c r="RWU159" s="11"/>
      <c r="RWV159" s="11"/>
      <c r="RWW159" s="11"/>
      <c r="RWX159" s="11"/>
      <c r="RWY159" s="11"/>
      <c r="RWZ159" s="11"/>
      <c r="RXA159" s="11"/>
      <c r="RXB159" s="11"/>
      <c r="RXC159" s="11"/>
      <c r="RXD159" s="11"/>
      <c r="RXE159" s="11"/>
      <c r="RXF159" s="11"/>
      <c r="RXG159" s="11"/>
      <c r="RXH159" s="11"/>
      <c r="RXI159" s="11"/>
      <c r="RXJ159" s="11"/>
      <c r="RXK159" s="11"/>
      <c r="RXL159" s="11"/>
      <c r="RXM159" s="11"/>
      <c r="RXN159" s="11"/>
      <c r="RXO159" s="11"/>
      <c r="RXP159" s="11"/>
      <c r="RXQ159" s="11"/>
      <c r="RXR159" s="11"/>
      <c r="RXS159" s="11"/>
      <c r="RXT159" s="11"/>
      <c r="RXU159" s="11"/>
      <c r="RXV159" s="11"/>
      <c r="RXW159" s="11"/>
      <c r="RXX159" s="11"/>
      <c r="RXY159" s="11"/>
      <c r="RXZ159" s="11"/>
      <c r="RYA159" s="11"/>
      <c r="RYB159" s="11"/>
      <c r="RYC159" s="11"/>
      <c r="RYD159" s="11"/>
      <c r="RYE159" s="11"/>
      <c r="RYF159" s="11"/>
      <c r="RYG159" s="11"/>
      <c r="RYH159" s="11"/>
      <c r="RYI159" s="11"/>
      <c r="RYJ159" s="11"/>
      <c r="RYK159" s="11"/>
      <c r="RYL159" s="11"/>
      <c r="RYM159" s="11"/>
      <c r="RYN159" s="11"/>
      <c r="RYO159" s="11"/>
      <c r="RYP159" s="11"/>
      <c r="RYQ159" s="11"/>
      <c r="RYR159" s="11"/>
      <c r="RYS159" s="11"/>
      <c r="RYT159" s="11"/>
      <c r="RYU159" s="11"/>
      <c r="RYV159" s="11"/>
      <c r="RYW159" s="11"/>
      <c r="RYX159" s="11"/>
      <c r="RYY159" s="11"/>
      <c r="RYZ159" s="11"/>
      <c r="RZA159" s="11"/>
      <c r="RZB159" s="11"/>
      <c r="RZC159" s="11"/>
      <c r="RZD159" s="11"/>
      <c r="RZE159" s="11"/>
      <c r="RZF159" s="11"/>
      <c r="RZG159" s="11"/>
      <c r="RZH159" s="11"/>
      <c r="RZI159" s="11"/>
      <c r="RZJ159" s="11"/>
      <c r="RZK159" s="11"/>
      <c r="RZL159" s="11"/>
      <c r="RZM159" s="11"/>
      <c r="RZN159" s="11"/>
      <c r="RZO159" s="11"/>
      <c r="RZP159" s="11"/>
      <c r="RZQ159" s="11"/>
      <c r="RZR159" s="11"/>
      <c r="RZS159" s="11"/>
      <c r="RZT159" s="11"/>
      <c r="RZU159" s="11"/>
      <c r="RZV159" s="11"/>
      <c r="RZW159" s="11"/>
      <c r="RZX159" s="11"/>
      <c r="RZY159" s="11"/>
      <c r="RZZ159" s="11"/>
      <c r="SAA159" s="11"/>
      <c r="SAB159" s="11"/>
      <c r="SAC159" s="11"/>
      <c r="SAD159" s="11"/>
      <c r="SAE159" s="11"/>
      <c r="SAF159" s="11"/>
      <c r="SAG159" s="11"/>
      <c r="SAH159" s="11"/>
      <c r="SAI159" s="11"/>
      <c r="SAJ159" s="11"/>
      <c r="SAK159" s="11"/>
      <c r="SAL159" s="11"/>
      <c r="SAM159" s="11"/>
      <c r="SAN159" s="11"/>
      <c r="SAO159" s="11"/>
      <c r="SAP159" s="11"/>
      <c r="SAQ159" s="11"/>
      <c r="SAR159" s="11"/>
      <c r="SAS159" s="11"/>
      <c r="SAT159" s="11"/>
      <c r="SAU159" s="11"/>
      <c r="SAV159" s="11"/>
      <c r="SAW159" s="11"/>
      <c r="SAX159" s="11"/>
      <c r="SAY159" s="11"/>
      <c r="SAZ159" s="11"/>
      <c r="SBA159" s="11"/>
      <c r="SBB159" s="11"/>
      <c r="SBC159" s="11"/>
      <c r="SBD159" s="11"/>
      <c r="SBE159" s="11"/>
      <c r="SBF159" s="11"/>
      <c r="SBG159" s="11"/>
      <c r="SBH159" s="11"/>
      <c r="SBI159" s="11"/>
      <c r="SBJ159" s="11"/>
      <c r="SBK159" s="11"/>
      <c r="SBL159" s="11"/>
      <c r="SBM159" s="11"/>
      <c r="SBN159" s="11"/>
      <c r="SBO159" s="11"/>
      <c r="SBP159" s="11"/>
      <c r="SBQ159" s="11"/>
      <c r="SBR159" s="11"/>
      <c r="SBS159" s="11"/>
      <c r="SBT159" s="11"/>
      <c r="SBU159" s="11"/>
      <c r="SBV159" s="11"/>
      <c r="SBW159" s="11"/>
      <c r="SBX159" s="11"/>
      <c r="SBY159" s="11"/>
      <c r="SBZ159" s="11"/>
      <c r="SCA159" s="11"/>
      <c r="SCB159" s="11"/>
      <c r="SCC159" s="11"/>
      <c r="SCD159" s="11"/>
      <c r="SCE159" s="11"/>
      <c r="SCF159" s="11"/>
      <c r="SCG159" s="11"/>
      <c r="SCH159" s="11"/>
      <c r="SCI159" s="11"/>
      <c r="SCJ159" s="11"/>
      <c r="SCK159" s="11"/>
      <c r="SCL159" s="11"/>
      <c r="SCM159" s="11"/>
      <c r="SCN159" s="11"/>
      <c r="SCO159" s="11"/>
      <c r="SCP159" s="11"/>
      <c r="SCQ159" s="11"/>
      <c r="SCR159" s="11"/>
      <c r="SCS159" s="11"/>
      <c r="SCT159" s="11"/>
      <c r="SCU159" s="11"/>
      <c r="SCV159" s="11"/>
      <c r="SCW159" s="11"/>
      <c r="SCX159" s="11"/>
      <c r="SCY159" s="11"/>
      <c r="SCZ159" s="11"/>
      <c r="SDA159" s="11"/>
      <c r="SDB159" s="11"/>
      <c r="SDC159" s="11"/>
      <c r="SDD159" s="11"/>
      <c r="SDE159" s="11"/>
      <c r="SDF159" s="11"/>
      <c r="SDG159" s="11"/>
      <c r="SDH159" s="11"/>
      <c r="SDI159" s="11"/>
      <c r="SDJ159" s="11"/>
      <c r="SDK159" s="11"/>
      <c r="SDL159" s="11"/>
      <c r="SDM159" s="11"/>
      <c r="SDN159" s="11"/>
      <c r="SDO159" s="11"/>
      <c r="SDP159" s="11"/>
      <c r="SDQ159" s="11"/>
      <c r="SDR159" s="11"/>
      <c r="SDS159" s="11"/>
      <c r="SDT159" s="11"/>
      <c r="SDU159" s="11"/>
      <c r="SDV159" s="11"/>
      <c r="SDW159" s="11"/>
      <c r="SDX159" s="11"/>
      <c r="SDY159" s="11"/>
      <c r="SDZ159" s="11"/>
      <c r="SEA159" s="11"/>
      <c r="SEB159" s="11"/>
      <c r="SEC159" s="11"/>
      <c r="SED159" s="11"/>
      <c r="SEE159" s="11"/>
      <c r="SEF159" s="11"/>
      <c r="SEG159" s="11"/>
      <c r="SEH159" s="11"/>
      <c r="SEI159" s="11"/>
      <c r="SEJ159" s="11"/>
      <c r="SEK159" s="11"/>
      <c r="SEL159" s="11"/>
      <c r="SEM159" s="11"/>
      <c r="SEN159" s="11"/>
      <c r="SEO159" s="11"/>
      <c r="SEP159" s="11"/>
      <c r="SEQ159" s="11"/>
      <c r="SER159" s="11"/>
      <c r="SES159" s="11"/>
      <c r="SET159" s="11"/>
      <c r="SEU159" s="11"/>
      <c r="SEV159" s="11"/>
      <c r="SEW159" s="11"/>
      <c r="SEX159" s="11"/>
      <c r="SEY159" s="11"/>
      <c r="SEZ159" s="11"/>
      <c r="SFA159" s="11"/>
      <c r="SFB159" s="11"/>
      <c r="SFC159" s="11"/>
      <c r="SFD159" s="11"/>
      <c r="SFE159" s="11"/>
      <c r="SFF159" s="11"/>
      <c r="SFG159" s="11"/>
      <c r="SFH159" s="11"/>
      <c r="SFI159" s="11"/>
      <c r="SFJ159" s="11"/>
      <c r="SFK159" s="11"/>
      <c r="SFL159" s="11"/>
      <c r="SFM159" s="11"/>
      <c r="SFN159" s="11"/>
      <c r="SFO159" s="11"/>
      <c r="SFP159" s="11"/>
      <c r="SFQ159" s="11"/>
      <c r="SFR159" s="11"/>
      <c r="SFS159" s="11"/>
      <c r="SFT159" s="11"/>
      <c r="SFU159" s="11"/>
      <c r="SFV159" s="11"/>
      <c r="SFW159" s="11"/>
      <c r="SFX159" s="11"/>
      <c r="SFY159" s="11"/>
      <c r="SFZ159" s="11"/>
      <c r="SGA159" s="11"/>
      <c r="SGB159" s="11"/>
      <c r="SGC159" s="11"/>
      <c r="SGD159" s="11"/>
      <c r="SGE159" s="11"/>
      <c r="SGF159" s="11"/>
      <c r="SGG159" s="11"/>
      <c r="SGH159" s="11"/>
      <c r="SGI159" s="11"/>
      <c r="SGJ159" s="11"/>
      <c r="SGK159" s="11"/>
      <c r="SGL159" s="11"/>
      <c r="SGM159" s="11"/>
      <c r="SGN159" s="11"/>
      <c r="SGO159" s="11"/>
      <c r="SGP159" s="11"/>
      <c r="SGQ159" s="11"/>
      <c r="SGR159" s="11"/>
      <c r="SGS159" s="11"/>
      <c r="SGT159" s="11"/>
      <c r="SGU159" s="11"/>
      <c r="SGV159" s="11"/>
      <c r="SGW159" s="11"/>
      <c r="SGX159" s="11"/>
      <c r="SGY159" s="11"/>
      <c r="SGZ159" s="11"/>
      <c r="SHA159" s="11"/>
      <c r="SHB159" s="11"/>
      <c r="SHC159" s="11"/>
      <c r="SHD159" s="11"/>
      <c r="SHE159" s="11"/>
      <c r="SHF159" s="11"/>
      <c r="SHG159" s="11"/>
      <c r="SHH159" s="11"/>
      <c r="SHI159" s="11"/>
      <c r="SHJ159" s="11"/>
      <c r="SHK159" s="11"/>
      <c r="SHL159" s="11"/>
      <c r="SHM159" s="11"/>
      <c r="SHN159" s="11"/>
      <c r="SHO159" s="11"/>
      <c r="SHP159" s="11"/>
      <c r="SHQ159" s="11"/>
      <c r="SHR159" s="11"/>
      <c r="SHS159" s="11"/>
      <c r="SHT159" s="11"/>
      <c r="SHU159" s="11"/>
      <c r="SHV159" s="11"/>
      <c r="SHW159" s="11"/>
      <c r="SHX159" s="11"/>
      <c r="SHY159" s="11"/>
      <c r="SHZ159" s="11"/>
      <c r="SIA159" s="11"/>
      <c r="SIB159" s="11"/>
      <c r="SIC159" s="11"/>
      <c r="SID159" s="11"/>
      <c r="SIE159" s="11"/>
      <c r="SIF159" s="11"/>
      <c r="SIG159" s="11"/>
      <c r="SIH159" s="11"/>
      <c r="SII159" s="11"/>
      <c r="SIJ159" s="11"/>
      <c r="SIK159" s="11"/>
      <c r="SIL159" s="11"/>
      <c r="SIM159" s="11"/>
      <c r="SIN159" s="11"/>
      <c r="SIO159" s="11"/>
      <c r="SIP159" s="11"/>
      <c r="SIQ159" s="11"/>
      <c r="SIR159" s="11"/>
      <c r="SIS159" s="11"/>
      <c r="SIT159" s="11"/>
      <c r="SIU159" s="11"/>
      <c r="SIV159" s="11"/>
      <c r="SIW159" s="11"/>
      <c r="SIX159" s="11"/>
      <c r="SIY159" s="11"/>
      <c r="SIZ159" s="11"/>
      <c r="SJA159" s="11"/>
      <c r="SJB159" s="11"/>
      <c r="SJC159" s="11"/>
      <c r="SJD159" s="11"/>
      <c r="SJE159" s="11"/>
      <c r="SJF159" s="11"/>
      <c r="SJG159" s="11"/>
      <c r="SJH159" s="11"/>
      <c r="SJI159" s="11"/>
      <c r="SJJ159" s="11"/>
      <c r="SJK159" s="11"/>
      <c r="SJL159" s="11"/>
      <c r="SJM159" s="11"/>
      <c r="SJN159" s="11"/>
      <c r="SJO159" s="11"/>
      <c r="SJP159" s="11"/>
      <c r="SJQ159" s="11"/>
      <c r="SJR159" s="11"/>
      <c r="SJS159" s="11"/>
      <c r="SJT159" s="11"/>
      <c r="SJU159" s="11"/>
      <c r="SJV159" s="11"/>
      <c r="SJW159" s="11"/>
      <c r="SJX159" s="11"/>
      <c r="SJY159" s="11"/>
      <c r="SJZ159" s="11"/>
      <c r="SKA159" s="11"/>
      <c r="SKB159" s="11"/>
      <c r="SKC159" s="11"/>
      <c r="SKD159" s="11"/>
      <c r="SKE159" s="11"/>
      <c r="SKF159" s="11"/>
      <c r="SKG159" s="11"/>
      <c r="SKH159" s="11"/>
      <c r="SKI159" s="11"/>
      <c r="SKJ159" s="11"/>
      <c r="SKK159" s="11"/>
      <c r="SKL159" s="11"/>
      <c r="SKM159" s="11"/>
      <c r="SKN159" s="11"/>
      <c r="SKO159" s="11"/>
      <c r="SKP159" s="11"/>
      <c r="SKQ159" s="11"/>
      <c r="SKR159" s="11"/>
      <c r="SKS159" s="11"/>
      <c r="SKT159" s="11"/>
      <c r="SKU159" s="11"/>
      <c r="SKV159" s="11"/>
      <c r="SKW159" s="11"/>
      <c r="SKX159" s="11"/>
      <c r="SKY159" s="11"/>
      <c r="SKZ159" s="11"/>
      <c r="SLA159" s="11"/>
      <c r="SLB159" s="11"/>
      <c r="SLC159" s="11"/>
      <c r="SLD159" s="11"/>
      <c r="SLE159" s="11"/>
      <c r="SLF159" s="11"/>
      <c r="SLG159" s="11"/>
      <c r="SLH159" s="11"/>
      <c r="SLI159" s="11"/>
      <c r="SLJ159" s="11"/>
      <c r="SLK159" s="11"/>
      <c r="SLL159" s="11"/>
      <c r="SLM159" s="11"/>
      <c r="SLN159" s="11"/>
      <c r="SLO159" s="11"/>
      <c r="SLP159" s="11"/>
      <c r="SLQ159" s="11"/>
      <c r="SLR159" s="11"/>
      <c r="SLS159" s="11"/>
      <c r="SLT159" s="11"/>
      <c r="SLU159" s="11"/>
      <c r="SLV159" s="11"/>
      <c r="SLW159" s="11"/>
      <c r="SLX159" s="11"/>
      <c r="SLY159" s="11"/>
      <c r="SLZ159" s="11"/>
      <c r="SMA159" s="11"/>
      <c r="SMB159" s="11"/>
      <c r="SMC159" s="11"/>
      <c r="SMD159" s="11"/>
      <c r="SME159" s="11"/>
      <c r="SMF159" s="11"/>
      <c r="SMG159" s="11"/>
      <c r="SMH159" s="11"/>
      <c r="SMI159" s="11"/>
      <c r="SMJ159" s="11"/>
      <c r="SMK159" s="11"/>
      <c r="SML159" s="11"/>
      <c r="SMM159" s="11"/>
      <c r="SMN159" s="11"/>
      <c r="SMO159" s="11"/>
      <c r="SMP159" s="11"/>
      <c r="SMQ159" s="11"/>
      <c r="SMR159" s="11"/>
      <c r="SMS159" s="11"/>
      <c r="SMT159" s="11"/>
      <c r="SMU159" s="11"/>
      <c r="SMV159" s="11"/>
      <c r="SMW159" s="11"/>
      <c r="SMX159" s="11"/>
      <c r="SMY159" s="11"/>
      <c r="SMZ159" s="11"/>
      <c r="SNA159" s="11"/>
      <c r="SNB159" s="11"/>
      <c r="SNC159" s="11"/>
      <c r="SND159" s="11"/>
      <c r="SNE159" s="11"/>
      <c r="SNF159" s="11"/>
      <c r="SNG159" s="11"/>
      <c r="SNH159" s="11"/>
      <c r="SNI159" s="11"/>
      <c r="SNJ159" s="11"/>
      <c r="SNK159" s="11"/>
      <c r="SNL159" s="11"/>
      <c r="SNM159" s="11"/>
      <c r="SNN159" s="11"/>
      <c r="SNO159" s="11"/>
      <c r="SNP159" s="11"/>
      <c r="SNQ159" s="11"/>
      <c r="SNR159" s="11"/>
      <c r="SNS159" s="11"/>
      <c r="SNT159" s="11"/>
      <c r="SNU159" s="11"/>
      <c r="SNV159" s="11"/>
      <c r="SNW159" s="11"/>
      <c r="SNX159" s="11"/>
      <c r="SNY159" s="11"/>
      <c r="SNZ159" s="11"/>
      <c r="SOA159" s="11"/>
      <c r="SOB159" s="11"/>
      <c r="SOC159" s="11"/>
      <c r="SOD159" s="11"/>
      <c r="SOE159" s="11"/>
      <c r="SOF159" s="11"/>
      <c r="SOG159" s="11"/>
      <c r="SOH159" s="11"/>
      <c r="SOI159" s="11"/>
      <c r="SOJ159" s="11"/>
      <c r="SOK159" s="11"/>
      <c r="SOL159" s="11"/>
      <c r="SOM159" s="11"/>
      <c r="SON159" s="11"/>
      <c r="SOO159" s="11"/>
      <c r="SOP159" s="11"/>
      <c r="SOQ159" s="11"/>
      <c r="SOR159" s="11"/>
      <c r="SOS159" s="11"/>
      <c r="SOT159" s="11"/>
      <c r="SOU159" s="11"/>
      <c r="SOV159" s="11"/>
      <c r="SOW159" s="11"/>
      <c r="SOX159" s="11"/>
      <c r="SOY159" s="11"/>
      <c r="SOZ159" s="11"/>
      <c r="SPA159" s="11"/>
      <c r="SPB159" s="11"/>
      <c r="SPC159" s="11"/>
      <c r="SPD159" s="11"/>
      <c r="SPE159" s="11"/>
      <c r="SPF159" s="11"/>
      <c r="SPG159" s="11"/>
      <c r="SPH159" s="11"/>
      <c r="SPI159" s="11"/>
      <c r="SPJ159" s="11"/>
      <c r="SPK159" s="11"/>
      <c r="SPL159" s="11"/>
      <c r="SPM159" s="11"/>
      <c r="SPN159" s="11"/>
      <c r="SPO159" s="11"/>
      <c r="SPP159" s="11"/>
      <c r="SPQ159" s="11"/>
      <c r="SPR159" s="11"/>
      <c r="SPS159" s="11"/>
      <c r="SPT159" s="11"/>
      <c r="SPU159" s="11"/>
      <c r="SPV159" s="11"/>
      <c r="SPW159" s="11"/>
      <c r="SPX159" s="11"/>
      <c r="SPY159" s="11"/>
      <c r="SPZ159" s="11"/>
      <c r="SQA159" s="11"/>
      <c r="SQB159" s="11"/>
      <c r="SQC159" s="11"/>
      <c r="SQD159" s="11"/>
      <c r="SQE159" s="11"/>
      <c r="SQF159" s="11"/>
      <c r="SQG159" s="11"/>
      <c r="SQH159" s="11"/>
      <c r="SQI159" s="11"/>
      <c r="SQJ159" s="11"/>
      <c r="SQK159" s="11"/>
      <c r="SQL159" s="11"/>
      <c r="SQM159" s="11"/>
      <c r="SQN159" s="11"/>
      <c r="SQO159" s="11"/>
      <c r="SQP159" s="11"/>
      <c r="SQQ159" s="11"/>
      <c r="SQR159" s="11"/>
      <c r="SQS159" s="11"/>
      <c r="SQT159" s="11"/>
      <c r="SQU159" s="11"/>
      <c r="SQV159" s="11"/>
      <c r="SQW159" s="11"/>
      <c r="SQX159" s="11"/>
      <c r="SQY159" s="11"/>
      <c r="SQZ159" s="11"/>
      <c r="SRA159" s="11"/>
      <c r="SRB159" s="11"/>
      <c r="SRC159" s="11"/>
      <c r="SRD159" s="11"/>
      <c r="SRE159" s="11"/>
      <c r="SRF159" s="11"/>
      <c r="SRG159" s="11"/>
      <c r="SRH159" s="11"/>
      <c r="SRI159" s="11"/>
      <c r="SRJ159" s="11"/>
      <c r="SRK159" s="11"/>
      <c r="SRL159" s="11"/>
      <c r="SRM159" s="11"/>
      <c r="SRN159" s="11"/>
      <c r="SRO159" s="11"/>
      <c r="SRP159" s="11"/>
      <c r="SRQ159" s="11"/>
      <c r="SRR159" s="11"/>
      <c r="SRS159" s="11"/>
      <c r="SRT159" s="11"/>
      <c r="SRU159" s="11"/>
      <c r="SRV159" s="11"/>
      <c r="SRW159" s="11"/>
      <c r="SRX159" s="11"/>
      <c r="SRY159" s="11"/>
      <c r="SRZ159" s="11"/>
      <c r="SSA159" s="11"/>
      <c r="SSB159" s="11"/>
      <c r="SSC159" s="11"/>
      <c r="SSD159" s="11"/>
      <c r="SSE159" s="11"/>
      <c r="SSF159" s="11"/>
      <c r="SSG159" s="11"/>
      <c r="SSH159" s="11"/>
      <c r="SSI159" s="11"/>
      <c r="SSJ159" s="11"/>
      <c r="SSK159" s="11"/>
      <c r="SSL159" s="11"/>
      <c r="SSM159" s="11"/>
      <c r="SSN159" s="11"/>
      <c r="SSO159" s="11"/>
      <c r="SSP159" s="11"/>
      <c r="SSQ159" s="11"/>
      <c r="SSR159" s="11"/>
      <c r="SSS159" s="11"/>
      <c r="SST159" s="11"/>
      <c r="SSU159" s="11"/>
      <c r="SSV159" s="11"/>
      <c r="SSW159" s="11"/>
      <c r="SSX159" s="11"/>
      <c r="SSY159" s="11"/>
      <c r="SSZ159" s="11"/>
      <c r="STA159" s="11"/>
      <c r="STB159" s="11"/>
      <c r="STC159" s="11"/>
      <c r="STD159" s="11"/>
      <c r="STE159" s="11"/>
      <c r="STF159" s="11"/>
      <c r="STG159" s="11"/>
      <c r="STH159" s="11"/>
      <c r="STI159" s="11"/>
      <c r="STJ159" s="11"/>
      <c r="STK159" s="11"/>
      <c r="STL159" s="11"/>
      <c r="STM159" s="11"/>
      <c r="STN159" s="11"/>
      <c r="STO159" s="11"/>
      <c r="STP159" s="11"/>
      <c r="STQ159" s="11"/>
      <c r="STR159" s="11"/>
      <c r="STS159" s="11"/>
      <c r="STT159" s="11"/>
      <c r="STU159" s="11"/>
      <c r="STV159" s="11"/>
      <c r="STW159" s="11"/>
      <c r="STX159" s="11"/>
      <c r="STY159" s="11"/>
      <c r="STZ159" s="11"/>
      <c r="SUA159" s="11"/>
      <c r="SUB159" s="11"/>
      <c r="SUC159" s="11"/>
      <c r="SUD159" s="11"/>
      <c r="SUE159" s="11"/>
      <c r="SUF159" s="11"/>
      <c r="SUG159" s="11"/>
      <c r="SUH159" s="11"/>
      <c r="SUI159" s="11"/>
      <c r="SUJ159" s="11"/>
      <c r="SUK159" s="11"/>
      <c r="SUL159" s="11"/>
      <c r="SUM159" s="11"/>
      <c r="SUN159" s="11"/>
      <c r="SUO159" s="11"/>
      <c r="SUP159" s="11"/>
      <c r="SUQ159" s="11"/>
      <c r="SUR159" s="11"/>
      <c r="SUS159" s="11"/>
      <c r="SUT159" s="11"/>
      <c r="SUU159" s="11"/>
      <c r="SUV159" s="11"/>
      <c r="SUW159" s="11"/>
      <c r="SUX159" s="11"/>
      <c r="SUY159" s="11"/>
      <c r="SUZ159" s="11"/>
      <c r="SVA159" s="11"/>
      <c r="SVB159" s="11"/>
      <c r="SVC159" s="11"/>
      <c r="SVD159" s="11"/>
      <c r="SVE159" s="11"/>
      <c r="SVF159" s="11"/>
      <c r="SVG159" s="11"/>
      <c r="SVH159" s="11"/>
      <c r="SVI159" s="11"/>
      <c r="SVJ159" s="11"/>
      <c r="SVK159" s="11"/>
      <c r="SVL159" s="11"/>
      <c r="SVM159" s="11"/>
      <c r="SVN159" s="11"/>
      <c r="SVO159" s="11"/>
      <c r="SVP159" s="11"/>
      <c r="SVQ159" s="11"/>
      <c r="SVR159" s="11"/>
      <c r="SVS159" s="11"/>
      <c r="SVT159" s="11"/>
      <c r="SVU159" s="11"/>
      <c r="SVV159" s="11"/>
      <c r="SVW159" s="11"/>
      <c r="SVX159" s="11"/>
      <c r="SVY159" s="11"/>
      <c r="SVZ159" s="11"/>
      <c r="SWA159" s="11"/>
      <c r="SWB159" s="11"/>
      <c r="SWC159" s="11"/>
      <c r="SWD159" s="11"/>
      <c r="SWE159" s="11"/>
      <c r="SWF159" s="11"/>
      <c r="SWG159" s="11"/>
      <c r="SWH159" s="11"/>
      <c r="SWI159" s="11"/>
      <c r="SWJ159" s="11"/>
      <c r="SWK159" s="11"/>
      <c r="SWL159" s="11"/>
      <c r="SWM159" s="11"/>
      <c r="SWN159" s="11"/>
      <c r="SWO159" s="11"/>
      <c r="SWP159" s="11"/>
      <c r="SWQ159" s="11"/>
      <c r="SWR159" s="11"/>
      <c r="SWS159" s="11"/>
      <c r="SWT159" s="11"/>
      <c r="SWU159" s="11"/>
      <c r="SWV159" s="11"/>
      <c r="SWW159" s="11"/>
      <c r="SWX159" s="11"/>
      <c r="SWY159" s="11"/>
      <c r="SWZ159" s="11"/>
      <c r="SXA159" s="11"/>
      <c r="SXB159" s="11"/>
      <c r="SXC159" s="11"/>
      <c r="SXD159" s="11"/>
      <c r="SXE159" s="11"/>
      <c r="SXF159" s="11"/>
      <c r="SXG159" s="11"/>
      <c r="SXH159" s="11"/>
      <c r="SXI159" s="11"/>
      <c r="SXJ159" s="11"/>
      <c r="SXK159" s="11"/>
      <c r="SXL159" s="11"/>
      <c r="SXM159" s="11"/>
      <c r="SXN159" s="11"/>
      <c r="SXO159" s="11"/>
      <c r="SXP159" s="11"/>
      <c r="SXQ159" s="11"/>
      <c r="SXR159" s="11"/>
      <c r="SXS159" s="11"/>
      <c r="SXT159" s="11"/>
      <c r="SXU159" s="11"/>
      <c r="SXV159" s="11"/>
      <c r="SXW159" s="11"/>
      <c r="SXX159" s="11"/>
      <c r="SXY159" s="11"/>
      <c r="SXZ159" s="11"/>
      <c r="SYA159" s="11"/>
      <c r="SYB159" s="11"/>
      <c r="SYC159" s="11"/>
      <c r="SYD159" s="11"/>
      <c r="SYE159" s="11"/>
      <c r="SYF159" s="11"/>
      <c r="SYG159" s="11"/>
      <c r="SYH159" s="11"/>
      <c r="SYI159" s="11"/>
      <c r="SYJ159" s="11"/>
      <c r="SYK159" s="11"/>
      <c r="SYL159" s="11"/>
      <c r="SYM159" s="11"/>
      <c r="SYN159" s="11"/>
      <c r="SYO159" s="11"/>
      <c r="SYP159" s="11"/>
      <c r="SYQ159" s="11"/>
      <c r="SYR159" s="11"/>
      <c r="SYS159" s="11"/>
      <c r="SYT159" s="11"/>
      <c r="SYU159" s="11"/>
      <c r="SYV159" s="11"/>
      <c r="SYW159" s="11"/>
      <c r="SYX159" s="11"/>
      <c r="SYY159" s="11"/>
      <c r="SYZ159" s="11"/>
      <c r="SZA159" s="11"/>
      <c r="SZB159" s="11"/>
      <c r="SZC159" s="11"/>
      <c r="SZD159" s="11"/>
      <c r="SZE159" s="11"/>
      <c r="SZF159" s="11"/>
      <c r="SZG159" s="11"/>
      <c r="SZH159" s="11"/>
      <c r="SZI159" s="11"/>
      <c r="SZJ159" s="11"/>
      <c r="SZK159" s="11"/>
      <c r="SZL159" s="11"/>
      <c r="SZM159" s="11"/>
      <c r="SZN159" s="11"/>
      <c r="SZO159" s="11"/>
      <c r="SZP159" s="11"/>
      <c r="SZQ159" s="11"/>
      <c r="SZR159" s="11"/>
      <c r="SZS159" s="11"/>
      <c r="SZT159" s="11"/>
      <c r="SZU159" s="11"/>
      <c r="SZV159" s="11"/>
      <c r="SZW159" s="11"/>
      <c r="SZX159" s="11"/>
      <c r="SZY159" s="11"/>
      <c r="SZZ159" s="11"/>
      <c r="TAA159" s="11"/>
      <c r="TAB159" s="11"/>
      <c r="TAC159" s="11"/>
      <c r="TAD159" s="11"/>
      <c r="TAE159" s="11"/>
      <c r="TAF159" s="11"/>
      <c r="TAG159" s="11"/>
      <c r="TAH159" s="11"/>
      <c r="TAI159" s="11"/>
      <c r="TAJ159" s="11"/>
      <c r="TAK159" s="11"/>
      <c r="TAL159" s="11"/>
      <c r="TAM159" s="11"/>
      <c r="TAN159" s="11"/>
      <c r="TAO159" s="11"/>
      <c r="TAP159" s="11"/>
      <c r="TAQ159" s="11"/>
      <c r="TAR159" s="11"/>
      <c r="TAS159" s="11"/>
      <c r="TAT159" s="11"/>
      <c r="TAU159" s="11"/>
      <c r="TAV159" s="11"/>
      <c r="TAW159" s="11"/>
      <c r="TAX159" s="11"/>
      <c r="TAY159" s="11"/>
      <c r="TAZ159" s="11"/>
      <c r="TBA159" s="11"/>
      <c r="TBB159" s="11"/>
      <c r="TBC159" s="11"/>
      <c r="TBD159" s="11"/>
      <c r="TBE159" s="11"/>
      <c r="TBF159" s="11"/>
      <c r="TBG159" s="11"/>
      <c r="TBH159" s="11"/>
      <c r="TBI159" s="11"/>
      <c r="TBJ159" s="11"/>
      <c r="TBK159" s="11"/>
      <c r="TBL159" s="11"/>
      <c r="TBM159" s="11"/>
      <c r="TBN159" s="11"/>
      <c r="TBO159" s="11"/>
      <c r="TBP159" s="11"/>
      <c r="TBQ159" s="11"/>
      <c r="TBR159" s="11"/>
      <c r="TBS159" s="11"/>
      <c r="TBT159" s="11"/>
      <c r="TBU159" s="11"/>
      <c r="TBV159" s="11"/>
      <c r="TBW159" s="11"/>
      <c r="TBX159" s="11"/>
      <c r="TBY159" s="11"/>
      <c r="TBZ159" s="11"/>
      <c r="TCA159" s="11"/>
      <c r="TCB159" s="11"/>
      <c r="TCC159" s="11"/>
      <c r="TCD159" s="11"/>
      <c r="TCE159" s="11"/>
      <c r="TCF159" s="11"/>
      <c r="TCG159" s="11"/>
      <c r="TCH159" s="11"/>
      <c r="TCI159" s="11"/>
      <c r="TCJ159" s="11"/>
      <c r="TCK159" s="11"/>
      <c r="TCL159" s="11"/>
      <c r="TCM159" s="11"/>
      <c r="TCN159" s="11"/>
      <c r="TCO159" s="11"/>
      <c r="TCP159" s="11"/>
      <c r="TCQ159" s="11"/>
      <c r="TCR159" s="11"/>
      <c r="TCS159" s="11"/>
      <c r="TCT159" s="11"/>
      <c r="TCU159" s="11"/>
      <c r="TCV159" s="11"/>
      <c r="TCW159" s="11"/>
      <c r="TCX159" s="11"/>
      <c r="TCY159" s="11"/>
      <c r="TCZ159" s="11"/>
      <c r="TDA159" s="11"/>
      <c r="TDB159" s="11"/>
      <c r="TDC159" s="11"/>
      <c r="TDD159" s="11"/>
      <c r="TDE159" s="11"/>
      <c r="TDF159" s="11"/>
      <c r="TDG159" s="11"/>
      <c r="TDH159" s="11"/>
      <c r="TDI159" s="11"/>
      <c r="TDJ159" s="11"/>
      <c r="TDK159" s="11"/>
      <c r="TDL159" s="11"/>
      <c r="TDM159" s="11"/>
      <c r="TDN159" s="11"/>
      <c r="TDO159" s="11"/>
      <c r="TDP159" s="11"/>
      <c r="TDQ159" s="11"/>
      <c r="TDR159" s="11"/>
      <c r="TDS159" s="11"/>
      <c r="TDT159" s="11"/>
      <c r="TDU159" s="11"/>
      <c r="TDV159" s="11"/>
      <c r="TDW159" s="11"/>
      <c r="TDX159" s="11"/>
      <c r="TDY159" s="11"/>
      <c r="TDZ159" s="11"/>
      <c r="TEA159" s="11"/>
      <c r="TEB159" s="11"/>
      <c r="TEC159" s="11"/>
      <c r="TED159" s="11"/>
      <c r="TEE159" s="11"/>
      <c r="TEF159" s="11"/>
      <c r="TEG159" s="11"/>
      <c r="TEH159" s="11"/>
      <c r="TEI159" s="11"/>
      <c r="TEJ159" s="11"/>
      <c r="TEK159" s="11"/>
      <c r="TEL159" s="11"/>
      <c r="TEM159" s="11"/>
      <c r="TEN159" s="11"/>
      <c r="TEO159" s="11"/>
      <c r="TEP159" s="11"/>
      <c r="TEQ159" s="11"/>
      <c r="TER159" s="11"/>
      <c r="TES159" s="11"/>
      <c r="TET159" s="11"/>
      <c r="TEU159" s="11"/>
      <c r="TEV159" s="11"/>
      <c r="TEW159" s="11"/>
      <c r="TEX159" s="11"/>
      <c r="TEY159" s="11"/>
      <c r="TEZ159" s="11"/>
      <c r="TFA159" s="11"/>
      <c r="TFB159" s="11"/>
      <c r="TFC159" s="11"/>
      <c r="TFD159" s="11"/>
      <c r="TFE159" s="11"/>
      <c r="TFF159" s="11"/>
      <c r="TFG159" s="11"/>
      <c r="TFH159" s="11"/>
      <c r="TFI159" s="11"/>
      <c r="TFJ159" s="11"/>
      <c r="TFK159" s="11"/>
      <c r="TFL159" s="11"/>
      <c r="TFM159" s="11"/>
      <c r="TFN159" s="11"/>
      <c r="TFO159" s="11"/>
      <c r="TFP159" s="11"/>
      <c r="TFQ159" s="11"/>
      <c r="TFR159" s="11"/>
      <c r="TFS159" s="11"/>
      <c r="TFT159" s="11"/>
      <c r="TFU159" s="11"/>
      <c r="TFV159" s="11"/>
      <c r="TFW159" s="11"/>
      <c r="TFX159" s="11"/>
      <c r="TFY159" s="11"/>
      <c r="TFZ159" s="11"/>
      <c r="TGA159" s="11"/>
      <c r="TGB159" s="11"/>
      <c r="TGC159" s="11"/>
      <c r="TGD159" s="11"/>
      <c r="TGE159" s="11"/>
      <c r="TGF159" s="11"/>
      <c r="TGG159" s="11"/>
      <c r="TGH159" s="11"/>
      <c r="TGI159" s="11"/>
      <c r="TGJ159" s="11"/>
      <c r="TGK159" s="11"/>
      <c r="TGL159" s="11"/>
      <c r="TGM159" s="11"/>
      <c r="TGN159" s="11"/>
      <c r="TGO159" s="11"/>
      <c r="TGP159" s="11"/>
      <c r="TGQ159" s="11"/>
      <c r="TGR159" s="11"/>
      <c r="TGS159" s="11"/>
      <c r="TGT159" s="11"/>
      <c r="TGU159" s="11"/>
      <c r="TGV159" s="11"/>
      <c r="TGW159" s="11"/>
      <c r="TGX159" s="11"/>
      <c r="TGY159" s="11"/>
      <c r="TGZ159" s="11"/>
      <c r="THA159" s="11"/>
      <c r="THB159" s="11"/>
      <c r="THC159" s="11"/>
      <c r="THD159" s="11"/>
      <c r="THE159" s="11"/>
      <c r="THF159" s="11"/>
      <c r="THG159" s="11"/>
      <c r="THH159" s="11"/>
      <c r="THI159" s="11"/>
      <c r="THJ159" s="11"/>
      <c r="THK159" s="11"/>
      <c r="THL159" s="11"/>
      <c r="THM159" s="11"/>
      <c r="THN159" s="11"/>
      <c r="THO159" s="11"/>
      <c r="THP159" s="11"/>
      <c r="THQ159" s="11"/>
      <c r="THR159" s="11"/>
      <c r="THS159" s="11"/>
      <c r="THT159" s="11"/>
      <c r="THU159" s="11"/>
      <c r="THV159" s="11"/>
      <c r="THW159" s="11"/>
      <c r="THX159" s="11"/>
      <c r="THY159" s="11"/>
      <c r="THZ159" s="11"/>
      <c r="TIA159" s="11"/>
      <c r="TIB159" s="11"/>
      <c r="TIC159" s="11"/>
      <c r="TID159" s="11"/>
      <c r="TIE159" s="11"/>
      <c r="TIF159" s="11"/>
      <c r="TIG159" s="11"/>
      <c r="TIH159" s="11"/>
      <c r="TII159" s="11"/>
      <c r="TIJ159" s="11"/>
      <c r="TIK159" s="11"/>
      <c r="TIL159" s="11"/>
      <c r="TIM159" s="11"/>
      <c r="TIN159" s="11"/>
      <c r="TIO159" s="11"/>
      <c r="TIP159" s="11"/>
      <c r="TIQ159" s="11"/>
      <c r="TIR159" s="11"/>
      <c r="TIS159" s="11"/>
      <c r="TIT159" s="11"/>
      <c r="TIU159" s="11"/>
      <c r="TIV159" s="11"/>
      <c r="TIW159" s="11"/>
      <c r="TIX159" s="11"/>
      <c r="TIY159" s="11"/>
      <c r="TIZ159" s="11"/>
      <c r="TJA159" s="11"/>
      <c r="TJB159" s="11"/>
      <c r="TJC159" s="11"/>
      <c r="TJD159" s="11"/>
      <c r="TJE159" s="11"/>
      <c r="TJF159" s="11"/>
      <c r="TJG159" s="11"/>
      <c r="TJH159" s="11"/>
      <c r="TJI159" s="11"/>
      <c r="TJJ159" s="11"/>
      <c r="TJK159" s="11"/>
      <c r="TJL159" s="11"/>
      <c r="TJM159" s="11"/>
      <c r="TJN159" s="11"/>
      <c r="TJO159" s="11"/>
      <c r="TJP159" s="11"/>
      <c r="TJQ159" s="11"/>
      <c r="TJR159" s="11"/>
      <c r="TJS159" s="11"/>
      <c r="TJT159" s="11"/>
      <c r="TJU159" s="11"/>
      <c r="TJV159" s="11"/>
      <c r="TJW159" s="11"/>
      <c r="TJX159" s="11"/>
      <c r="TJY159" s="11"/>
      <c r="TJZ159" s="11"/>
      <c r="TKA159" s="11"/>
      <c r="TKB159" s="11"/>
      <c r="TKC159" s="11"/>
      <c r="TKD159" s="11"/>
      <c r="TKE159" s="11"/>
      <c r="TKF159" s="11"/>
      <c r="TKG159" s="11"/>
      <c r="TKH159" s="11"/>
      <c r="TKI159" s="11"/>
      <c r="TKJ159" s="11"/>
      <c r="TKK159" s="11"/>
      <c r="TKL159" s="11"/>
      <c r="TKM159" s="11"/>
      <c r="TKN159" s="11"/>
      <c r="TKO159" s="11"/>
      <c r="TKP159" s="11"/>
      <c r="TKQ159" s="11"/>
      <c r="TKR159" s="11"/>
      <c r="TKS159" s="11"/>
      <c r="TKT159" s="11"/>
      <c r="TKU159" s="11"/>
      <c r="TKV159" s="11"/>
      <c r="TKW159" s="11"/>
      <c r="TKX159" s="11"/>
      <c r="TKY159" s="11"/>
      <c r="TKZ159" s="11"/>
      <c r="TLA159" s="11"/>
      <c r="TLB159" s="11"/>
      <c r="TLC159" s="11"/>
      <c r="TLD159" s="11"/>
      <c r="TLE159" s="11"/>
      <c r="TLF159" s="11"/>
      <c r="TLG159" s="11"/>
      <c r="TLH159" s="11"/>
      <c r="TLI159" s="11"/>
      <c r="TLJ159" s="11"/>
      <c r="TLK159" s="11"/>
      <c r="TLL159" s="11"/>
      <c r="TLM159" s="11"/>
      <c r="TLN159" s="11"/>
      <c r="TLO159" s="11"/>
      <c r="TLP159" s="11"/>
      <c r="TLQ159" s="11"/>
      <c r="TLR159" s="11"/>
      <c r="TLS159" s="11"/>
      <c r="TLT159" s="11"/>
      <c r="TLU159" s="11"/>
      <c r="TLV159" s="11"/>
      <c r="TLW159" s="11"/>
      <c r="TLX159" s="11"/>
      <c r="TLY159" s="11"/>
      <c r="TLZ159" s="11"/>
      <c r="TMA159" s="11"/>
      <c r="TMB159" s="11"/>
      <c r="TMC159" s="11"/>
      <c r="TMD159" s="11"/>
      <c r="TME159" s="11"/>
      <c r="TMF159" s="11"/>
      <c r="TMG159" s="11"/>
      <c r="TMH159" s="11"/>
      <c r="TMI159" s="11"/>
      <c r="TMJ159" s="11"/>
      <c r="TMK159" s="11"/>
      <c r="TML159" s="11"/>
      <c r="TMM159" s="11"/>
      <c r="TMN159" s="11"/>
      <c r="TMO159" s="11"/>
      <c r="TMP159" s="11"/>
      <c r="TMQ159" s="11"/>
      <c r="TMR159" s="11"/>
      <c r="TMS159" s="11"/>
      <c r="TMT159" s="11"/>
      <c r="TMU159" s="11"/>
      <c r="TMV159" s="11"/>
      <c r="TMW159" s="11"/>
      <c r="TMX159" s="11"/>
      <c r="TMY159" s="11"/>
      <c r="TMZ159" s="11"/>
      <c r="TNA159" s="11"/>
      <c r="TNB159" s="11"/>
      <c r="TNC159" s="11"/>
      <c r="TND159" s="11"/>
      <c r="TNE159" s="11"/>
      <c r="TNF159" s="11"/>
      <c r="TNG159" s="11"/>
      <c r="TNH159" s="11"/>
      <c r="TNI159" s="11"/>
      <c r="TNJ159" s="11"/>
      <c r="TNK159" s="11"/>
      <c r="TNL159" s="11"/>
      <c r="TNM159" s="11"/>
      <c r="TNN159" s="11"/>
      <c r="TNO159" s="11"/>
      <c r="TNP159" s="11"/>
      <c r="TNQ159" s="11"/>
      <c r="TNR159" s="11"/>
      <c r="TNS159" s="11"/>
      <c r="TNT159" s="11"/>
      <c r="TNU159" s="11"/>
      <c r="TNV159" s="11"/>
      <c r="TNW159" s="11"/>
      <c r="TNX159" s="11"/>
      <c r="TNY159" s="11"/>
      <c r="TNZ159" s="11"/>
      <c r="TOA159" s="11"/>
      <c r="TOB159" s="11"/>
      <c r="TOC159" s="11"/>
      <c r="TOD159" s="11"/>
      <c r="TOE159" s="11"/>
      <c r="TOF159" s="11"/>
      <c r="TOG159" s="11"/>
      <c r="TOH159" s="11"/>
      <c r="TOI159" s="11"/>
      <c r="TOJ159" s="11"/>
      <c r="TOK159" s="11"/>
      <c r="TOL159" s="11"/>
      <c r="TOM159" s="11"/>
      <c r="TON159" s="11"/>
      <c r="TOO159" s="11"/>
      <c r="TOP159" s="11"/>
      <c r="TOQ159" s="11"/>
      <c r="TOR159" s="11"/>
      <c r="TOS159" s="11"/>
      <c r="TOT159" s="11"/>
      <c r="TOU159" s="11"/>
      <c r="TOV159" s="11"/>
      <c r="TOW159" s="11"/>
      <c r="TOX159" s="11"/>
      <c r="TOY159" s="11"/>
      <c r="TOZ159" s="11"/>
      <c r="TPA159" s="11"/>
      <c r="TPB159" s="11"/>
      <c r="TPC159" s="11"/>
      <c r="TPD159" s="11"/>
      <c r="TPE159" s="11"/>
      <c r="TPF159" s="11"/>
      <c r="TPG159" s="11"/>
      <c r="TPH159" s="11"/>
      <c r="TPI159" s="11"/>
      <c r="TPJ159" s="11"/>
      <c r="TPK159" s="11"/>
      <c r="TPL159" s="11"/>
      <c r="TPM159" s="11"/>
      <c r="TPN159" s="11"/>
      <c r="TPO159" s="11"/>
      <c r="TPP159" s="11"/>
      <c r="TPQ159" s="11"/>
      <c r="TPR159" s="11"/>
      <c r="TPS159" s="11"/>
      <c r="TPT159" s="11"/>
      <c r="TPU159" s="11"/>
      <c r="TPV159" s="11"/>
      <c r="TPW159" s="11"/>
      <c r="TPX159" s="11"/>
      <c r="TPY159" s="11"/>
      <c r="TPZ159" s="11"/>
      <c r="TQA159" s="11"/>
      <c r="TQB159" s="11"/>
      <c r="TQC159" s="11"/>
      <c r="TQD159" s="11"/>
      <c r="TQE159" s="11"/>
      <c r="TQF159" s="11"/>
      <c r="TQG159" s="11"/>
      <c r="TQH159" s="11"/>
      <c r="TQI159" s="11"/>
      <c r="TQJ159" s="11"/>
      <c r="TQK159" s="11"/>
      <c r="TQL159" s="11"/>
      <c r="TQM159" s="11"/>
      <c r="TQN159" s="11"/>
      <c r="TQO159" s="11"/>
      <c r="TQP159" s="11"/>
      <c r="TQQ159" s="11"/>
      <c r="TQR159" s="11"/>
      <c r="TQS159" s="11"/>
      <c r="TQT159" s="11"/>
      <c r="TQU159" s="11"/>
      <c r="TQV159" s="11"/>
      <c r="TQW159" s="11"/>
      <c r="TQX159" s="11"/>
      <c r="TQY159" s="11"/>
      <c r="TQZ159" s="11"/>
      <c r="TRA159" s="11"/>
      <c r="TRB159" s="11"/>
      <c r="TRC159" s="11"/>
      <c r="TRD159" s="11"/>
      <c r="TRE159" s="11"/>
      <c r="TRF159" s="11"/>
      <c r="TRG159" s="11"/>
      <c r="TRH159" s="11"/>
      <c r="TRI159" s="11"/>
      <c r="TRJ159" s="11"/>
      <c r="TRK159" s="11"/>
      <c r="TRL159" s="11"/>
      <c r="TRM159" s="11"/>
      <c r="TRN159" s="11"/>
      <c r="TRO159" s="11"/>
      <c r="TRP159" s="11"/>
      <c r="TRQ159" s="11"/>
      <c r="TRR159" s="11"/>
      <c r="TRS159" s="11"/>
      <c r="TRT159" s="11"/>
      <c r="TRU159" s="11"/>
      <c r="TRV159" s="11"/>
      <c r="TRW159" s="11"/>
      <c r="TRX159" s="11"/>
      <c r="TRY159" s="11"/>
      <c r="TRZ159" s="11"/>
      <c r="TSA159" s="11"/>
      <c r="TSB159" s="11"/>
      <c r="TSC159" s="11"/>
      <c r="TSD159" s="11"/>
      <c r="TSE159" s="11"/>
      <c r="TSF159" s="11"/>
      <c r="TSG159" s="11"/>
      <c r="TSH159" s="11"/>
      <c r="TSI159" s="11"/>
      <c r="TSJ159" s="11"/>
      <c r="TSK159" s="11"/>
      <c r="TSL159" s="11"/>
      <c r="TSM159" s="11"/>
      <c r="TSN159" s="11"/>
      <c r="TSO159" s="11"/>
      <c r="TSP159" s="11"/>
      <c r="TSQ159" s="11"/>
      <c r="TSR159" s="11"/>
      <c r="TSS159" s="11"/>
      <c r="TST159" s="11"/>
      <c r="TSU159" s="11"/>
      <c r="TSV159" s="11"/>
      <c r="TSW159" s="11"/>
      <c r="TSX159" s="11"/>
      <c r="TSY159" s="11"/>
      <c r="TSZ159" s="11"/>
      <c r="TTA159" s="11"/>
      <c r="TTB159" s="11"/>
      <c r="TTC159" s="11"/>
      <c r="TTD159" s="11"/>
      <c r="TTE159" s="11"/>
      <c r="TTF159" s="11"/>
      <c r="TTG159" s="11"/>
      <c r="TTH159" s="11"/>
      <c r="TTI159" s="11"/>
      <c r="TTJ159" s="11"/>
      <c r="TTK159" s="11"/>
      <c r="TTL159" s="11"/>
      <c r="TTM159" s="11"/>
      <c r="TTN159" s="11"/>
      <c r="TTO159" s="11"/>
      <c r="TTP159" s="11"/>
      <c r="TTQ159" s="11"/>
      <c r="TTR159" s="11"/>
      <c r="TTS159" s="11"/>
      <c r="TTT159" s="11"/>
      <c r="TTU159" s="11"/>
      <c r="TTV159" s="11"/>
      <c r="TTW159" s="11"/>
      <c r="TTX159" s="11"/>
      <c r="TTY159" s="11"/>
      <c r="TTZ159" s="11"/>
      <c r="TUA159" s="11"/>
      <c r="TUB159" s="11"/>
      <c r="TUC159" s="11"/>
      <c r="TUD159" s="11"/>
      <c r="TUE159" s="11"/>
      <c r="TUF159" s="11"/>
      <c r="TUG159" s="11"/>
      <c r="TUH159" s="11"/>
      <c r="TUI159" s="11"/>
      <c r="TUJ159" s="11"/>
      <c r="TUK159" s="11"/>
      <c r="TUL159" s="11"/>
      <c r="TUM159" s="11"/>
      <c r="TUN159" s="11"/>
      <c r="TUO159" s="11"/>
      <c r="TUP159" s="11"/>
      <c r="TUQ159" s="11"/>
      <c r="TUR159" s="11"/>
      <c r="TUS159" s="11"/>
      <c r="TUT159" s="11"/>
      <c r="TUU159" s="11"/>
      <c r="TUV159" s="11"/>
      <c r="TUW159" s="11"/>
      <c r="TUX159" s="11"/>
      <c r="TUY159" s="11"/>
      <c r="TUZ159" s="11"/>
      <c r="TVA159" s="11"/>
      <c r="TVB159" s="11"/>
      <c r="TVC159" s="11"/>
      <c r="TVD159" s="11"/>
      <c r="TVE159" s="11"/>
      <c r="TVF159" s="11"/>
      <c r="TVG159" s="11"/>
      <c r="TVH159" s="11"/>
      <c r="TVI159" s="11"/>
      <c r="TVJ159" s="11"/>
      <c r="TVK159" s="11"/>
      <c r="TVL159" s="11"/>
      <c r="TVM159" s="11"/>
      <c r="TVN159" s="11"/>
      <c r="TVO159" s="11"/>
      <c r="TVP159" s="11"/>
      <c r="TVQ159" s="11"/>
      <c r="TVR159" s="11"/>
      <c r="TVS159" s="11"/>
      <c r="TVT159" s="11"/>
      <c r="TVU159" s="11"/>
      <c r="TVV159" s="11"/>
      <c r="TVW159" s="11"/>
      <c r="TVX159" s="11"/>
      <c r="TVY159" s="11"/>
      <c r="TVZ159" s="11"/>
      <c r="TWA159" s="11"/>
      <c r="TWB159" s="11"/>
      <c r="TWC159" s="11"/>
      <c r="TWD159" s="11"/>
      <c r="TWE159" s="11"/>
      <c r="TWF159" s="11"/>
      <c r="TWG159" s="11"/>
      <c r="TWH159" s="11"/>
      <c r="TWI159" s="11"/>
      <c r="TWJ159" s="11"/>
      <c r="TWK159" s="11"/>
      <c r="TWL159" s="11"/>
      <c r="TWM159" s="11"/>
      <c r="TWN159" s="11"/>
      <c r="TWO159" s="11"/>
      <c r="TWP159" s="11"/>
      <c r="TWQ159" s="11"/>
      <c r="TWR159" s="11"/>
      <c r="TWS159" s="11"/>
      <c r="TWT159" s="11"/>
      <c r="TWU159" s="11"/>
      <c r="TWV159" s="11"/>
      <c r="TWW159" s="11"/>
      <c r="TWX159" s="11"/>
      <c r="TWY159" s="11"/>
      <c r="TWZ159" s="11"/>
      <c r="TXA159" s="11"/>
      <c r="TXB159" s="11"/>
      <c r="TXC159" s="11"/>
      <c r="TXD159" s="11"/>
      <c r="TXE159" s="11"/>
      <c r="TXF159" s="11"/>
      <c r="TXG159" s="11"/>
      <c r="TXH159" s="11"/>
      <c r="TXI159" s="11"/>
      <c r="TXJ159" s="11"/>
      <c r="TXK159" s="11"/>
      <c r="TXL159" s="11"/>
      <c r="TXM159" s="11"/>
      <c r="TXN159" s="11"/>
      <c r="TXO159" s="11"/>
      <c r="TXP159" s="11"/>
      <c r="TXQ159" s="11"/>
      <c r="TXR159" s="11"/>
      <c r="TXS159" s="11"/>
      <c r="TXT159" s="11"/>
      <c r="TXU159" s="11"/>
      <c r="TXV159" s="11"/>
      <c r="TXW159" s="11"/>
      <c r="TXX159" s="11"/>
      <c r="TXY159" s="11"/>
      <c r="TXZ159" s="11"/>
      <c r="TYA159" s="11"/>
      <c r="TYB159" s="11"/>
      <c r="TYC159" s="11"/>
      <c r="TYD159" s="11"/>
      <c r="TYE159" s="11"/>
      <c r="TYF159" s="11"/>
      <c r="TYG159" s="11"/>
      <c r="TYH159" s="11"/>
      <c r="TYI159" s="11"/>
      <c r="TYJ159" s="11"/>
      <c r="TYK159" s="11"/>
      <c r="TYL159" s="11"/>
      <c r="TYM159" s="11"/>
      <c r="TYN159" s="11"/>
      <c r="TYO159" s="11"/>
      <c r="TYP159" s="11"/>
      <c r="TYQ159" s="11"/>
      <c r="TYR159" s="11"/>
      <c r="TYS159" s="11"/>
      <c r="TYT159" s="11"/>
      <c r="TYU159" s="11"/>
      <c r="TYV159" s="11"/>
      <c r="TYW159" s="11"/>
      <c r="TYX159" s="11"/>
      <c r="TYY159" s="11"/>
      <c r="TYZ159" s="11"/>
      <c r="TZA159" s="11"/>
      <c r="TZB159" s="11"/>
      <c r="TZC159" s="11"/>
      <c r="TZD159" s="11"/>
      <c r="TZE159" s="11"/>
      <c r="TZF159" s="11"/>
      <c r="TZG159" s="11"/>
      <c r="TZH159" s="11"/>
      <c r="TZI159" s="11"/>
      <c r="TZJ159" s="11"/>
      <c r="TZK159" s="11"/>
      <c r="TZL159" s="11"/>
      <c r="TZM159" s="11"/>
      <c r="TZN159" s="11"/>
      <c r="TZO159" s="11"/>
      <c r="TZP159" s="11"/>
      <c r="TZQ159" s="11"/>
      <c r="TZR159" s="11"/>
      <c r="TZS159" s="11"/>
      <c r="TZT159" s="11"/>
      <c r="TZU159" s="11"/>
      <c r="TZV159" s="11"/>
      <c r="TZW159" s="11"/>
      <c r="TZX159" s="11"/>
      <c r="TZY159" s="11"/>
      <c r="TZZ159" s="11"/>
      <c r="UAA159" s="11"/>
      <c r="UAB159" s="11"/>
      <c r="UAC159" s="11"/>
      <c r="UAD159" s="11"/>
      <c r="UAE159" s="11"/>
      <c r="UAF159" s="11"/>
      <c r="UAG159" s="11"/>
      <c r="UAH159" s="11"/>
      <c r="UAI159" s="11"/>
      <c r="UAJ159" s="11"/>
      <c r="UAK159" s="11"/>
      <c r="UAL159" s="11"/>
      <c r="UAM159" s="11"/>
      <c r="UAN159" s="11"/>
      <c r="UAO159" s="11"/>
      <c r="UAP159" s="11"/>
      <c r="UAQ159" s="11"/>
      <c r="UAR159" s="11"/>
      <c r="UAS159" s="11"/>
      <c r="UAT159" s="11"/>
      <c r="UAU159" s="11"/>
      <c r="UAV159" s="11"/>
      <c r="UAW159" s="11"/>
      <c r="UAX159" s="11"/>
      <c r="UAY159" s="11"/>
      <c r="UAZ159" s="11"/>
      <c r="UBA159" s="11"/>
      <c r="UBB159" s="11"/>
      <c r="UBC159" s="11"/>
      <c r="UBD159" s="11"/>
      <c r="UBE159" s="11"/>
      <c r="UBF159" s="11"/>
      <c r="UBG159" s="11"/>
      <c r="UBH159" s="11"/>
      <c r="UBI159" s="11"/>
      <c r="UBJ159" s="11"/>
      <c r="UBK159" s="11"/>
      <c r="UBL159" s="11"/>
      <c r="UBM159" s="11"/>
      <c r="UBN159" s="11"/>
      <c r="UBO159" s="11"/>
      <c r="UBP159" s="11"/>
      <c r="UBQ159" s="11"/>
      <c r="UBR159" s="11"/>
      <c r="UBS159" s="11"/>
      <c r="UBT159" s="11"/>
      <c r="UBU159" s="11"/>
      <c r="UBV159" s="11"/>
      <c r="UBW159" s="11"/>
      <c r="UBX159" s="11"/>
      <c r="UBY159" s="11"/>
      <c r="UBZ159" s="11"/>
      <c r="UCA159" s="11"/>
      <c r="UCB159" s="11"/>
      <c r="UCC159" s="11"/>
      <c r="UCD159" s="11"/>
      <c r="UCE159" s="11"/>
      <c r="UCF159" s="11"/>
      <c r="UCG159" s="11"/>
      <c r="UCH159" s="11"/>
      <c r="UCI159" s="11"/>
      <c r="UCJ159" s="11"/>
      <c r="UCK159" s="11"/>
      <c r="UCL159" s="11"/>
      <c r="UCM159" s="11"/>
      <c r="UCN159" s="11"/>
      <c r="UCO159" s="11"/>
      <c r="UCP159" s="11"/>
      <c r="UCQ159" s="11"/>
      <c r="UCR159" s="11"/>
      <c r="UCS159" s="11"/>
      <c r="UCT159" s="11"/>
      <c r="UCU159" s="11"/>
      <c r="UCV159" s="11"/>
      <c r="UCW159" s="11"/>
      <c r="UCX159" s="11"/>
      <c r="UCY159" s="11"/>
      <c r="UCZ159" s="11"/>
      <c r="UDA159" s="11"/>
      <c r="UDB159" s="11"/>
      <c r="UDC159" s="11"/>
      <c r="UDD159" s="11"/>
      <c r="UDE159" s="11"/>
      <c r="UDF159" s="11"/>
      <c r="UDG159" s="11"/>
      <c r="UDH159" s="11"/>
      <c r="UDI159" s="11"/>
      <c r="UDJ159" s="11"/>
      <c r="UDK159" s="11"/>
      <c r="UDL159" s="11"/>
      <c r="UDM159" s="11"/>
      <c r="UDN159" s="11"/>
      <c r="UDO159" s="11"/>
      <c r="UDP159" s="11"/>
      <c r="UDQ159" s="11"/>
      <c r="UDR159" s="11"/>
      <c r="UDS159" s="11"/>
      <c r="UDT159" s="11"/>
      <c r="UDU159" s="11"/>
      <c r="UDV159" s="11"/>
      <c r="UDW159" s="11"/>
      <c r="UDX159" s="11"/>
      <c r="UDY159" s="11"/>
      <c r="UDZ159" s="11"/>
      <c r="UEA159" s="11"/>
      <c r="UEB159" s="11"/>
      <c r="UEC159" s="11"/>
      <c r="UED159" s="11"/>
      <c r="UEE159" s="11"/>
      <c r="UEF159" s="11"/>
      <c r="UEG159" s="11"/>
      <c r="UEH159" s="11"/>
      <c r="UEI159" s="11"/>
      <c r="UEJ159" s="11"/>
      <c r="UEK159" s="11"/>
      <c r="UEL159" s="11"/>
      <c r="UEM159" s="11"/>
      <c r="UEN159" s="11"/>
      <c r="UEO159" s="11"/>
      <c r="UEP159" s="11"/>
      <c r="UEQ159" s="11"/>
      <c r="UER159" s="11"/>
      <c r="UES159" s="11"/>
      <c r="UET159" s="11"/>
      <c r="UEU159" s="11"/>
      <c r="UEV159" s="11"/>
      <c r="UEW159" s="11"/>
      <c r="UEX159" s="11"/>
      <c r="UEY159" s="11"/>
      <c r="UEZ159" s="11"/>
      <c r="UFA159" s="11"/>
      <c r="UFB159" s="11"/>
      <c r="UFC159" s="11"/>
      <c r="UFD159" s="11"/>
      <c r="UFE159" s="11"/>
      <c r="UFF159" s="11"/>
      <c r="UFG159" s="11"/>
      <c r="UFH159" s="11"/>
      <c r="UFI159" s="11"/>
      <c r="UFJ159" s="11"/>
      <c r="UFK159" s="11"/>
      <c r="UFL159" s="11"/>
      <c r="UFM159" s="11"/>
      <c r="UFN159" s="11"/>
      <c r="UFO159" s="11"/>
      <c r="UFP159" s="11"/>
      <c r="UFQ159" s="11"/>
      <c r="UFR159" s="11"/>
      <c r="UFS159" s="11"/>
      <c r="UFT159" s="11"/>
      <c r="UFU159" s="11"/>
      <c r="UFV159" s="11"/>
      <c r="UFW159" s="11"/>
      <c r="UFX159" s="11"/>
      <c r="UFY159" s="11"/>
      <c r="UFZ159" s="11"/>
      <c r="UGA159" s="11"/>
      <c r="UGB159" s="11"/>
      <c r="UGC159" s="11"/>
      <c r="UGD159" s="11"/>
      <c r="UGE159" s="11"/>
      <c r="UGF159" s="11"/>
      <c r="UGG159" s="11"/>
      <c r="UGH159" s="11"/>
      <c r="UGI159" s="11"/>
      <c r="UGJ159" s="11"/>
      <c r="UGK159" s="11"/>
      <c r="UGL159" s="11"/>
      <c r="UGM159" s="11"/>
      <c r="UGN159" s="11"/>
      <c r="UGO159" s="11"/>
      <c r="UGP159" s="11"/>
      <c r="UGQ159" s="11"/>
      <c r="UGR159" s="11"/>
      <c r="UGS159" s="11"/>
      <c r="UGT159" s="11"/>
      <c r="UGU159" s="11"/>
      <c r="UGV159" s="11"/>
      <c r="UGW159" s="11"/>
      <c r="UGX159" s="11"/>
      <c r="UGY159" s="11"/>
      <c r="UGZ159" s="11"/>
      <c r="UHA159" s="11"/>
      <c r="UHB159" s="11"/>
      <c r="UHC159" s="11"/>
      <c r="UHD159" s="11"/>
      <c r="UHE159" s="11"/>
      <c r="UHF159" s="11"/>
      <c r="UHG159" s="11"/>
      <c r="UHH159" s="11"/>
      <c r="UHI159" s="11"/>
      <c r="UHJ159" s="11"/>
      <c r="UHK159" s="11"/>
      <c r="UHL159" s="11"/>
      <c r="UHM159" s="11"/>
      <c r="UHN159" s="11"/>
      <c r="UHO159" s="11"/>
      <c r="UHP159" s="11"/>
      <c r="UHQ159" s="11"/>
      <c r="UHR159" s="11"/>
      <c r="UHS159" s="11"/>
      <c r="UHT159" s="11"/>
      <c r="UHU159" s="11"/>
      <c r="UHV159" s="11"/>
      <c r="UHW159" s="11"/>
      <c r="UHX159" s="11"/>
      <c r="UHY159" s="11"/>
      <c r="UHZ159" s="11"/>
      <c r="UIA159" s="11"/>
      <c r="UIB159" s="11"/>
      <c r="UIC159" s="11"/>
      <c r="UID159" s="11"/>
      <c r="UIE159" s="11"/>
      <c r="UIF159" s="11"/>
      <c r="UIG159" s="11"/>
      <c r="UIH159" s="11"/>
      <c r="UII159" s="11"/>
      <c r="UIJ159" s="11"/>
      <c r="UIK159" s="11"/>
      <c r="UIL159" s="11"/>
      <c r="UIM159" s="11"/>
      <c r="UIN159" s="11"/>
      <c r="UIO159" s="11"/>
      <c r="UIP159" s="11"/>
      <c r="UIQ159" s="11"/>
      <c r="UIR159" s="11"/>
      <c r="UIS159" s="11"/>
      <c r="UIT159" s="11"/>
      <c r="UIU159" s="11"/>
      <c r="UIV159" s="11"/>
      <c r="UIW159" s="11"/>
      <c r="UIX159" s="11"/>
      <c r="UIY159" s="11"/>
      <c r="UIZ159" s="11"/>
      <c r="UJA159" s="11"/>
      <c r="UJB159" s="11"/>
      <c r="UJC159" s="11"/>
      <c r="UJD159" s="11"/>
      <c r="UJE159" s="11"/>
      <c r="UJF159" s="11"/>
      <c r="UJG159" s="11"/>
      <c r="UJH159" s="11"/>
      <c r="UJI159" s="11"/>
      <c r="UJJ159" s="11"/>
      <c r="UJK159" s="11"/>
      <c r="UJL159" s="11"/>
      <c r="UJM159" s="11"/>
      <c r="UJN159" s="11"/>
      <c r="UJO159" s="11"/>
      <c r="UJP159" s="11"/>
      <c r="UJQ159" s="11"/>
      <c r="UJR159" s="11"/>
      <c r="UJS159" s="11"/>
      <c r="UJT159" s="11"/>
      <c r="UJU159" s="11"/>
      <c r="UJV159" s="11"/>
      <c r="UJW159" s="11"/>
      <c r="UJX159" s="11"/>
      <c r="UJY159" s="11"/>
      <c r="UJZ159" s="11"/>
      <c r="UKA159" s="11"/>
      <c r="UKB159" s="11"/>
      <c r="UKC159" s="11"/>
      <c r="UKD159" s="11"/>
      <c r="UKE159" s="11"/>
      <c r="UKF159" s="11"/>
      <c r="UKG159" s="11"/>
      <c r="UKH159" s="11"/>
      <c r="UKI159" s="11"/>
      <c r="UKJ159" s="11"/>
      <c r="UKK159" s="11"/>
      <c r="UKL159" s="11"/>
      <c r="UKM159" s="11"/>
      <c r="UKN159" s="11"/>
      <c r="UKO159" s="11"/>
      <c r="UKP159" s="11"/>
      <c r="UKQ159" s="11"/>
      <c r="UKR159" s="11"/>
      <c r="UKS159" s="11"/>
      <c r="UKT159" s="11"/>
      <c r="UKU159" s="11"/>
      <c r="UKV159" s="11"/>
      <c r="UKW159" s="11"/>
      <c r="UKX159" s="11"/>
      <c r="UKY159" s="11"/>
      <c r="UKZ159" s="11"/>
      <c r="ULA159" s="11"/>
      <c r="ULB159" s="11"/>
      <c r="ULC159" s="11"/>
      <c r="ULD159" s="11"/>
      <c r="ULE159" s="11"/>
      <c r="ULF159" s="11"/>
      <c r="ULG159" s="11"/>
      <c r="ULH159" s="11"/>
      <c r="ULI159" s="11"/>
      <c r="ULJ159" s="11"/>
      <c r="ULK159" s="11"/>
      <c r="ULL159" s="11"/>
      <c r="ULM159" s="11"/>
      <c r="ULN159" s="11"/>
      <c r="ULO159" s="11"/>
      <c r="ULP159" s="11"/>
      <c r="ULQ159" s="11"/>
      <c r="ULR159" s="11"/>
      <c r="ULS159" s="11"/>
      <c r="ULT159" s="11"/>
      <c r="ULU159" s="11"/>
      <c r="ULV159" s="11"/>
      <c r="ULW159" s="11"/>
      <c r="ULX159" s="11"/>
      <c r="ULY159" s="11"/>
      <c r="ULZ159" s="11"/>
      <c r="UMA159" s="11"/>
      <c r="UMB159" s="11"/>
      <c r="UMC159" s="11"/>
      <c r="UMD159" s="11"/>
      <c r="UME159" s="11"/>
      <c r="UMF159" s="11"/>
      <c r="UMG159" s="11"/>
      <c r="UMH159" s="11"/>
      <c r="UMI159" s="11"/>
      <c r="UMJ159" s="11"/>
      <c r="UMK159" s="11"/>
      <c r="UML159" s="11"/>
      <c r="UMM159" s="11"/>
      <c r="UMN159" s="11"/>
      <c r="UMO159" s="11"/>
      <c r="UMP159" s="11"/>
      <c r="UMQ159" s="11"/>
      <c r="UMR159" s="11"/>
      <c r="UMS159" s="11"/>
      <c r="UMT159" s="11"/>
      <c r="UMU159" s="11"/>
      <c r="UMV159" s="11"/>
      <c r="UMW159" s="11"/>
      <c r="UMX159" s="11"/>
      <c r="UMY159" s="11"/>
      <c r="UMZ159" s="11"/>
      <c r="UNA159" s="11"/>
      <c r="UNB159" s="11"/>
      <c r="UNC159" s="11"/>
      <c r="UND159" s="11"/>
      <c r="UNE159" s="11"/>
      <c r="UNF159" s="11"/>
      <c r="UNG159" s="11"/>
      <c r="UNH159" s="11"/>
      <c r="UNI159" s="11"/>
      <c r="UNJ159" s="11"/>
      <c r="UNK159" s="11"/>
      <c r="UNL159" s="11"/>
      <c r="UNM159" s="11"/>
      <c r="UNN159" s="11"/>
      <c r="UNO159" s="11"/>
      <c r="UNP159" s="11"/>
      <c r="UNQ159" s="11"/>
      <c r="UNR159" s="11"/>
      <c r="UNS159" s="11"/>
      <c r="UNT159" s="11"/>
      <c r="UNU159" s="11"/>
      <c r="UNV159" s="11"/>
      <c r="UNW159" s="11"/>
      <c r="UNX159" s="11"/>
      <c r="UNY159" s="11"/>
      <c r="UNZ159" s="11"/>
      <c r="UOA159" s="11"/>
      <c r="UOB159" s="11"/>
      <c r="UOC159" s="11"/>
      <c r="UOD159" s="11"/>
      <c r="UOE159" s="11"/>
      <c r="UOF159" s="11"/>
      <c r="UOG159" s="11"/>
      <c r="UOH159" s="11"/>
      <c r="UOI159" s="11"/>
      <c r="UOJ159" s="11"/>
      <c r="UOK159" s="11"/>
      <c r="UOL159" s="11"/>
      <c r="UOM159" s="11"/>
      <c r="UON159" s="11"/>
      <c r="UOO159" s="11"/>
      <c r="UOP159" s="11"/>
      <c r="UOQ159" s="11"/>
      <c r="UOR159" s="11"/>
      <c r="UOS159" s="11"/>
      <c r="UOT159" s="11"/>
      <c r="UOU159" s="11"/>
      <c r="UOV159" s="11"/>
      <c r="UOW159" s="11"/>
      <c r="UOX159" s="11"/>
      <c r="UOY159" s="11"/>
      <c r="UOZ159" s="11"/>
      <c r="UPA159" s="11"/>
      <c r="UPB159" s="11"/>
      <c r="UPC159" s="11"/>
      <c r="UPD159" s="11"/>
      <c r="UPE159" s="11"/>
      <c r="UPF159" s="11"/>
      <c r="UPG159" s="11"/>
      <c r="UPH159" s="11"/>
      <c r="UPI159" s="11"/>
      <c r="UPJ159" s="11"/>
      <c r="UPK159" s="11"/>
      <c r="UPL159" s="11"/>
      <c r="UPM159" s="11"/>
      <c r="UPN159" s="11"/>
      <c r="UPO159" s="11"/>
      <c r="UPP159" s="11"/>
      <c r="UPQ159" s="11"/>
      <c r="UPR159" s="11"/>
      <c r="UPS159" s="11"/>
      <c r="UPT159" s="11"/>
      <c r="UPU159" s="11"/>
      <c r="UPV159" s="11"/>
      <c r="UPW159" s="11"/>
      <c r="UPX159" s="11"/>
      <c r="UPY159" s="11"/>
      <c r="UPZ159" s="11"/>
      <c r="UQA159" s="11"/>
      <c r="UQB159" s="11"/>
      <c r="UQC159" s="11"/>
      <c r="UQD159" s="11"/>
      <c r="UQE159" s="11"/>
      <c r="UQF159" s="11"/>
      <c r="UQG159" s="11"/>
      <c r="UQH159" s="11"/>
      <c r="UQI159" s="11"/>
      <c r="UQJ159" s="11"/>
      <c r="UQK159" s="11"/>
      <c r="UQL159" s="11"/>
      <c r="UQM159" s="11"/>
      <c r="UQN159" s="11"/>
      <c r="UQO159" s="11"/>
      <c r="UQP159" s="11"/>
      <c r="UQQ159" s="11"/>
      <c r="UQR159" s="11"/>
      <c r="UQS159" s="11"/>
      <c r="UQT159" s="11"/>
      <c r="UQU159" s="11"/>
      <c r="UQV159" s="11"/>
      <c r="UQW159" s="11"/>
      <c r="UQX159" s="11"/>
      <c r="UQY159" s="11"/>
      <c r="UQZ159" s="11"/>
      <c r="URA159" s="11"/>
      <c r="URB159" s="11"/>
      <c r="URC159" s="11"/>
      <c r="URD159" s="11"/>
      <c r="URE159" s="11"/>
      <c r="URF159" s="11"/>
      <c r="URG159" s="11"/>
      <c r="URH159" s="11"/>
      <c r="URI159" s="11"/>
      <c r="URJ159" s="11"/>
      <c r="URK159" s="11"/>
      <c r="URL159" s="11"/>
      <c r="URM159" s="11"/>
      <c r="URN159" s="11"/>
      <c r="URO159" s="11"/>
      <c r="URP159" s="11"/>
      <c r="URQ159" s="11"/>
      <c r="URR159" s="11"/>
      <c r="URS159" s="11"/>
      <c r="URT159" s="11"/>
      <c r="URU159" s="11"/>
      <c r="URV159" s="11"/>
      <c r="URW159" s="11"/>
      <c r="URX159" s="11"/>
      <c r="URY159" s="11"/>
      <c r="URZ159" s="11"/>
      <c r="USA159" s="11"/>
      <c r="USB159" s="11"/>
      <c r="USC159" s="11"/>
      <c r="USD159" s="11"/>
      <c r="USE159" s="11"/>
      <c r="USF159" s="11"/>
      <c r="USG159" s="11"/>
      <c r="USH159" s="11"/>
      <c r="USI159" s="11"/>
      <c r="USJ159" s="11"/>
      <c r="USK159" s="11"/>
      <c r="USL159" s="11"/>
      <c r="USM159" s="11"/>
      <c r="USN159" s="11"/>
      <c r="USO159" s="11"/>
      <c r="USP159" s="11"/>
      <c r="USQ159" s="11"/>
      <c r="USR159" s="11"/>
      <c r="USS159" s="11"/>
      <c r="UST159" s="11"/>
      <c r="USU159" s="11"/>
      <c r="USV159" s="11"/>
      <c r="USW159" s="11"/>
      <c r="USX159" s="11"/>
      <c r="USY159" s="11"/>
      <c r="USZ159" s="11"/>
      <c r="UTA159" s="11"/>
      <c r="UTB159" s="11"/>
      <c r="UTC159" s="11"/>
      <c r="UTD159" s="11"/>
      <c r="UTE159" s="11"/>
      <c r="UTF159" s="11"/>
      <c r="UTG159" s="11"/>
      <c r="UTH159" s="11"/>
      <c r="UTI159" s="11"/>
      <c r="UTJ159" s="11"/>
      <c r="UTK159" s="11"/>
      <c r="UTL159" s="11"/>
      <c r="UTM159" s="11"/>
      <c r="UTN159" s="11"/>
      <c r="UTO159" s="11"/>
      <c r="UTP159" s="11"/>
      <c r="UTQ159" s="11"/>
      <c r="UTR159" s="11"/>
      <c r="UTS159" s="11"/>
      <c r="UTT159" s="11"/>
      <c r="UTU159" s="11"/>
      <c r="UTV159" s="11"/>
      <c r="UTW159" s="11"/>
      <c r="UTX159" s="11"/>
      <c r="UTY159" s="11"/>
      <c r="UTZ159" s="11"/>
      <c r="UUA159" s="11"/>
      <c r="UUB159" s="11"/>
      <c r="UUC159" s="11"/>
      <c r="UUD159" s="11"/>
      <c r="UUE159" s="11"/>
      <c r="UUF159" s="11"/>
      <c r="UUG159" s="11"/>
      <c r="UUH159" s="11"/>
      <c r="UUI159" s="11"/>
      <c r="UUJ159" s="11"/>
      <c r="UUK159" s="11"/>
      <c r="UUL159" s="11"/>
      <c r="UUM159" s="11"/>
      <c r="UUN159" s="11"/>
      <c r="UUO159" s="11"/>
      <c r="UUP159" s="11"/>
      <c r="UUQ159" s="11"/>
      <c r="UUR159" s="11"/>
      <c r="UUS159" s="11"/>
      <c r="UUT159" s="11"/>
      <c r="UUU159" s="11"/>
      <c r="UUV159" s="11"/>
      <c r="UUW159" s="11"/>
      <c r="UUX159" s="11"/>
      <c r="UUY159" s="11"/>
      <c r="UUZ159" s="11"/>
      <c r="UVA159" s="11"/>
      <c r="UVB159" s="11"/>
      <c r="UVC159" s="11"/>
      <c r="UVD159" s="11"/>
      <c r="UVE159" s="11"/>
      <c r="UVF159" s="11"/>
      <c r="UVG159" s="11"/>
      <c r="UVH159" s="11"/>
      <c r="UVI159" s="11"/>
      <c r="UVJ159" s="11"/>
      <c r="UVK159" s="11"/>
      <c r="UVL159" s="11"/>
      <c r="UVM159" s="11"/>
      <c r="UVN159" s="11"/>
      <c r="UVO159" s="11"/>
      <c r="UVP159" s="11"/>
      <c r="UVQ159" s="11"/>
      <c r="UVR159" s="11"/>
      <c r="UVS159" s="11"/>
      <c r="UVT159" s="11"/>
      <c r="UVU159" s="11"/>
      <c r="UVV159" s="11"/>
      <c r="UVW159" s="11"/>
      <c r="UVX159" s="11"/>
      <c r="UVY159" s="11"/>
      <c r="UVZ159" s="11"/>
      <c r="UWA159" s="11"/>
      <c r="UWB159" s="11"/>
      <c r="UWC159" s="11"/>
      <c r="UWD159" s="11"/>
      <c r="UWE159" s="11"/>
      <c r="UWF159" s="11"/>
      <c r="UWG159" s="11"/>
      <c r="UWH159" s="11"/>
      <c r="UWI159" s="11"/>
      <c r="UWJ159" s="11"/>
      <c r="UWK159" s="11"/>
      <c r="UWL159" s="11"/>
      <c r="UWM159" s="11"/>
      <c r="UWN159" s="11"/>
      <c r="UWO159" s="11"/>
      <c r="UWP159" s="11"/>
      <c r="UWQ159" s="11"/>
      <c r="UWR159" s="11"/>
      <c r="UWS159" s="11"/>
      <c r="UWT159" s="11"/>
      <c r="UWU159" s="11"/>
      <c r="UWV159" s="11"/>
      <c r="UWW159" s="11"/>
      <c r="UWX159" s="11"/>
      <c r="UWY159" s="11"/>
      <c r="UWZ159" s="11"/>
      <c r="UXA159" s="11"/>
      <c r="UXB159" s="11"/>
      <c r="UXC159" s="11"/>
      <c r="UXD159" s="11"/>
      <c r="UXE159" s="11"/>
      <c r="UXF159" s="11"/>
      <c r="UXG159" s="11"/>
      <c r="UXH159" s="11"/>
      <c r="UXI159" s="11"/>
      <c r="UXJ159" s="11"/>
      <c r="UXK159" s="11"/>
      <c r="UXL159" s="11"/>
      <c r="UXM159" s="11"/>
      <c r="UXN159" s="11"/>
      <c r="UXO159" s="11"/>
      <c r="UXP159" s="11"/>
      <c r="UXQ159" s="11"/>
      <c r="UXR159" s="11"/>
      <c r="UXS159" s="11"/>
      <c r="UXT159" s="11"/>
      <c r="UXU159" s="11"/>
      <c r="UXV159" s="11"/>
      <c r="UXW159" s="11"/>
      <c r="UXX159" s="11"/>
      <c r="UXY159" s="11"/>
      <c r="UXZ159" s="11"/>
      <c r="UYA159" s="11"/>
      <c r="UYB159" s="11"/>
      <c r="UYC159" s="11"/>
      <c r="UYD159" s="11"/>
      <c r="UYE159" s="11"/>
      <c r="UYF159" s="11"/>
      <c r="UYG159" s="11"/>
      <c r="UYH159" s="11"/>
      <c r="UYI159" s="11"/>
      <c r="UYJ159" s="11"/>
      <c r="UYK159" s="11"/>
      <c r="UYL159" s="11"/>
      <c r="UYM159" s="11"/>
      <c r="UYN159" s="11"/>
      <c r="UYO159" s="11"/>
      <c r="UYP159" s="11"/>
      <c r="UYQ159" s="11"/>
      <c r="UYR159" s="11"/>
      <c r="UYS159" s="11"/>
      <c r="UYT159" s="11"/>
      <c r="UYU159" s="11"/>
      <c r="UYV159" s="11"/>
      <c r="UYW159" s="11"/>
      <c r="UYX159" s="11"/>
      <c r="UYY159" s="11"/>
      <c r="UYZ159" s="11"/>
      <c r="UZA159" s="11"/>
      <c r="UZB159" s="11"/>
      <c r="UZC159" s="11"/>
      <c r="UZD159" s="11"/>
      <c r="UZE159" s="11"/>
      <c r="UZF159" s="11"/>
      <c r="UZG159" s="11"/>
      <c r="UZH159" s="11"/>
      <c r="UZI159" s="11"/>
      <c r="UZJ159" s="11"/>
      <c r="UZK159" s="11"/>
      <c r="UZL159" s="11"/>
      <c r="UZM159" s="11"/>
      <c r="UZN159" s="11"/>
      <c r="UZO159" s="11"/>
      <c r="UZP159" s="11"/>
      <c r="UZQ159" s="11"/>
      <c r="UZR159" s="11"/>
      <c r="UZS159" s="11"/>
      <c r="UZT159" s="11"/>
      <c r="UZU159" s="11"/>
      <c r="UZV159" s="11"/>
      <c r="UZW159" s="11"/>
      <c r="UZX159" s="11"/>
      <c r="UZY159" s="11"/>
      <c r="UZZ159" s="11"/>
      <c r="VAA159" s="11"/>
      <c r="VAB159" s="11"/>
      <c r="VAC159" s="11"/>
      <c r="VAD159" s="11"/>
      <c r="VAE159" s="11"/>
      <c r="VAF159" s="11"/>
      <c r="VAG159" s="11"/>
      <c r="VAH159" s="11"/>
      <c r="VAI159" s="11"/>
      <c r="VAJ159" s="11"/>
      <c r="VAK159" s="11"/>
      <c r="VAL159" s="11"/>
      <c r="VAM159" s="11"/>
      <c r="VAN159" s="11"/>
      <c r="VAO159" s="11"/>
      <c r="VAP159" s="11"/>
      <c r="VAQ159" s="11"/>
      <c r="VAR159" s="11"/>
      <c r="VAS159" s="11"/>
      <c r="VAT159" s="11"/>
      <c r="VAU159" s="11"/>
      <c r="VAV159" s="11"/>
      <c r="VAW159" s="11"/>
      <c r="VAX159" s="11"/>
      <c r="VAY159" s="11"/>
      <c r="VAZ159" s="11"/>
      <c r="VBA159" s="11"/>
      <c r="VBB159" s="11"/>
      <c r="VBC159" s="11"/>
      <c r="VBD159" s="11"/>
      <c r="VBE159" s="11"/>
      <c r="VBF159" s="11"/>
      <c r="VBG159" s="11"/>
      <c r="VBH159" s="11"/>
      <c r="VBI159" s="11"/>
      <c r="VBJ159" s="11"/>
      <c r="VBK159" s="11"/>
      <c r="VBL159" s="11"/>
      <c r="VBM159" s="11"/>
      <c r="VBN159" s="11"/>
      <c r="VBO159" s="11"/>
      <c r="VBP159" s="11"/>
      <c r="VBQ159" s="11"/>
      <c r="VBR159" s="11"/>
      <c r="VBS159" s="11"/>
      <c r="VBT159" s="11"/>
      <c r="VBU159" s="11"/>
      <c r="VBV159" s="11"/>
      <c r="VBW159" s="11"/>
      <c r="VBX159" s="11"/>
      <c r="VBY159" s="11"/>
      <c r="VBZ159" s="11"/>
      <c r="VCA159" s="11"/>
      <c r="VCB159" s="11"/>
      <c r="VCC159" s="11"/>
      <c r="VCD159" s="11"/>
      <c r="VCE159" s="11"/>
      <c r="VCF159" s="11"/>
      <c r="VCG159" s="11"/>
      <c r="VCH159" s="11"/>
      <c r="VCI159" s="11"/>
      <c r="VCJ159" s="11"/>
      <c r="VCK159" s="11"/>
      <c r="VCL159" s="11"/>
      <c r="VCM159" s="11"/>
      <c r="VCN159" s="11"/>
      <c r="VCO159" s="11"/>
      <c r="VCP159" s="11"/>
      <c r="VCQ159" s="11"/>
      <c r="VCR159" s="11"/>
      <c r="VCS159" s="11"/>
      <c r="VCT159" s="11"/>
      <c r="VCU159" s="11"/>
      <c r="VCV159" s="11"/>
      <c r="VCW159" s="11"/>
      <c r="VCX159" s="11"/>
      <c r="VCY159" s="11"/>
      <c r="VCZ159" s="11"/>
      <c r="VDA159" s="11"/>
      <c r="VDB159" s="11"/>
      <c r="VDC159" s="11"/>
      <c r="VDD159" s="11"/>
      <c r="VDE159" s="11"/>
      <c r="VDF159" s="11"/>
      <c r="VDG159" s="11"/>
      <c r="VDH159" s="11"/>
      <c r="VDI159" s="11"/>
      <c r="VDJ159" s="11"/>
      <c r="VDK159" s="11"/>
      <c r="VDL159" s="11"/>
      <c r="VDM159" s="11"/>
      <c r="VDN159" s="11"/>
      <c r="VDO159" s="11"/>
      <c r="VDP159" s="11"/>
      <c r="VDQ159" s="11"/>
      <c r="VDR159" s="11"/>
      <c r="VDS159" s="11"/>
      <c r="VDT159" s="11"/>
      <c r="VDU159" s="11"/>
      <c r="VDV159" s="11"/>
      <c r="VDW159" s="11"/>
      <c r="VDX159" s="11"/>
      <c r="VDY159" s="11"/>
      <c r="VDZ159" s="11"/>
      <c r="VEA159" s="11"/>
      <c r="VEB159" s="11"/>
      <c r="VEC159" s="11"/>
      <c r="VED159" s="11"/>
      <c r="VEE159" s="11"/>
      <c r="VEF159" s="11"/>
      <c r="VEG159" s="11"/>
      <c r="VEH159" s="11"/>
      <c r="VEI159" s="11"/>
      <c r="VEJ159" s="11"/>
      <c r="VEK159" s="11"/>
      <c r="VEL159" s="11"/>
      <c r="VEM159" s="11"/>
      <c r="VEN159" s="11"/>
      <c r="VEO159" s="11"/>
      <c r="VEP159" s="11"/>
      <c r="VEQ159" s="11"/>
      <c r="VER159" s="11"/>
      <c r="VES159" s="11"/>
      <c r="VET159" s="11"/>
      <c r="VEU159" s="11"/>
      <c r="VEV159" s="11"/>
      <c r="VEW159" s="11"/>
      <c r="VEX159" s="11"/>
      <c r="VEY159" s="11"/>
      <c r="VEZ159" s="11"/>
      <c r="VFA159" s="11"/>
      <c r="VFB159" s="11"/>
      <c r="VFC159" s="11"/>
      <c r="VFD159" s="11"/>
      <c r="VFE159" s="11"/>
      <c r="VFF159" s="11"/>
      <c r="VFG159" s="11"/>
      <c r="VFH159" s="11"/>
      <c r="VFI159" s="11"/>
      <c r="VFJ159" s="11"/>
      <c r="VFK159" s="11"/>
      <c r="VFL159" s="11"/>
      <c r="VFM159" s="11"/>
      <c r="VFN159" s="11"/>
      <c r="VFO159" s="11"/>
      <c r="VFP159" s="11"/>
      <c r="VFQ159" s="11"/>
      <c r="VFR159" s="11"/>
      <c r="VFS159" s="11"/>
      <c r="VFT159" s="11"/>
      <c r="VFU159" s="11"/>
      <c r="VFV159" s="11"/>
      <c r="VFW159" s="11"/>
      <c r="VFX159" s="11"/>
      <c r="VFY159" s="11"/>
      <c r="VFZ159" s="11"/>
      <c r="VGA159" s="11"/>
      <c r="VGB159" s="11"/>
      <c r="VGC159" s="11"/>
      <c r="VGD159" s="11"/>
      <c r="VGE159" s="11"/>
      <c r="VGF159" s="11"/>
      <c r="VGG159" s="11"/>
      <c r="VGH159" s="11"/>
      <c r="VGI159" s="11"/>
      <c r="VGJ159" s="11"/>
      <c r="VGK159" s="11"/>
      <c r="VGL159" s="11"/>
      <c r="VGM159" s="11"/>
      <c r="VGN159" s="11"/>
      <c r="VGO159" s="11"/>
      <c r="VGP159" s="11"/>
      <c r="VGQ159" s="11"/>
      <c r="VGR159" s="11"/>
      <c r="VGS159" s="11"/>
      <c r="VGT159" s="11"/>
      <c r="VGU159" s="11"/>
      <c r="VGV159" s="11"/>
      <c r="VGW159" s="11"/>
      <c r="VGX159" s="11"/>
      <c r="VGY159" s="11"/>
      <c r="VGZ159" s="11"/>
      <c r="VHA159" s="11"/>
      <c r="VHB159" s="11"/>
      <c r="VHC159" s="11"/>
      <c r="VHD159" s="11"/>
      <c r="VHE159" s="11"/>
      <c r="VHF159" s="11"/>
      <c r="VHG159" s="11"/>
      <c r="VHH159" s="11"/>
      <c r="VHI159" s="11"/>
      <c r="VHJ159" s="11"/>
      <c r="VHK159" s="11"/>
      <c r="VHL159" s="11"/>
      <c r="VHM159" s="11"/>
      <c r="VHN159" s="11"/>
      <c r="VHO159" s="11"/>
      <c r="VHP159" s="11"/>
      <c r="VHQ159" s="11"/>
      <c r="VHR159" s="11"/>
      <c r="VHS159" s="11"/>
      <c r="VHT159" s="11"/>
      <c r="VHU159" s="11"/>
      <c r="VHV159" s="11"/>
      <c r="VHW159" s="11"/>
      <c r="VHX159" s="11"/>
      <c r="VHY159" s="11"/>
      <c r="VHZ159" s="11"/>
      <c r="VIA159" s="11"/>
      <c r="VIB159" s="11"/>
      <c r="VIC159" s="11"/>
      <c r="VID159" s="11"/>
      <c r="VIE159" s="11"/>
      <c r="VIF159" s="11"/>
      <c r="VIG159" s="11"/>
      <c r="VIH159" s="11"/>
      <c r="VII159" s="11"/>
      <c r="VIJ159" s="11"/>
      <c r="VIK159" s="11"/>
      <c r="VIL159" s="11"/>
      <c r="VIM159" s="11"/>
      <c r="VIN159" s="11"/>
      <c r="VIO159" s="11"/>
      <c r="VIP159" s="11"/>
      <c r="VIQ159" s="11"/>
      <c r="VIR159" s="11"/>
      <c r="VIS159" s="11"/>
      <c r="VIT159" s="11"/>
      <c r="VIU159" s="11"/>
      <c r="VIV159" s="11"/>
      <c r="VIW159" s="11"/>
      <c r="VIX159" s="11"/>
      <c r="VIY159" s="11"/>
      <c r="VIZ159" s="11"/>
      <c r="VJA159" s="11"/>
      <c r="VJB159" s="11"/>
      <c r="VJC159" s="11"/>
      <c r="VJD159" s="11"/>
      <c r="VJE159" s="11"/>
      <c r="VJF159" s="11"/>
      <c r="VJG159" s="11"/>
      <c r="VJH159" s="11"/>
      <c r="VJI159" s="11"/>
      <c r="VJJ159" s="11"/>
      <c r="VJK159" s="11"/>
      <c r="VJL159" s="11"/>
      <c r="VJM159" s="11"/>
      <c r="VJN159" s="11"/>
      <c r="VJO159" s="11"/>
      <c r="VJP159" s="11"/>
      <c r="VJQ159" s="11"/>
      <c r="VJR159" s="11"/>
      <c r="VJS159" s="11"/>
      <c r="VJT159" s="11"/>
      <c r="VJU159" s="11"/>
      <c r="VJV159" s="11"/>
      <c r="VJW159" s="11"/>
      <c r="VJX159" s="11"/>
      <c r="VJY159" s="11"/>
      <c r="VJZ159" s="11"/>
      <c r="VKA159" s="11"/>
      <c r="VKB159" s="11"/>
      <c r="VKC159" s="11"/>
      <c r="VKD159" s="11"/>
      <c r="VKE159" s="11"/>
      <c r="VKF159" s="11"/>
      <c r="VKG159" s="11"/>
      <c r="VKH159" s="11"/>
      <c r="VKI159" s="11"/>
      <c r="VKJ159" s="11"/>
      <c r="VKK159" s="11"/>
      <c r="VKL159" s="11"/>
      <c r="VKM159" s="11"/>
      <c r="VKN159" s="11"/>
      <c r="VKO159" s="11"/>
      <c r="VKP159" s="11"/>
      <c r="VKQ159" s="11"/>
      <c r="VKR159" s="11"/>
      <c r="VKS159" s="11"/>
      <c r="VKT159" s="11"/>
      <c r="VKU159" s="11"/>
      <c r="VKV159" s="11"/>
      <c r="VKW159" s="11"/>
      <c r="VKX159" s="11"/>
      <c r="VKY159" s="11"/>
      <c r="VKZ159" s="11"/>
      <c r="VLA159" s="11"/>
      <c r="VLB159" s="11"/>
      <c r="VLC159" s="11"/>
      <c r="VLD159" s="11"/>
      <c r="VLE159" s="11"/>
      <c r="VLF159" s="11"/>
      <c r="VLG159" s="11"/>
      <c r="VLH159" s="11"/>
      <c r="VLI159" s="11"/>
      <c r="VLJ159" s="11"/>
      <c r="VLK159" s="11"/>
      <c r="VLL159" s="11"/>
      <c r="VLM159" s="11"/>
      <c r="VLN159" s="11"/>
      <c r="VLO159" s="11"/>
      <c r="VLP159" s="11"/>
      <c r="VLQ159" s="11"/>
      <c r="VLR159" s="11"/>
      <c r="VLS159" s="11"/>
      <c r="VLT159" s="11"/>
      <c r="VLU159" s="11"/>
      <c r="VLV159" s="11"/>
      <c r="VLW159" s="11"/>
      <c r="VLX159" s="11"/>
      <c r="VLY159" s="11"/>
      <c r="VLZ159" s="11"/>
      <c r="VMA159" s="11"/>
      <c r="VMB159" s="11"/>
      <c r="VMC159" s="11"/>
      <c r="VMD159" s="11"/>
      <c r="VME159" s="11"/>
      <c r="VMF159" s="11"/>
      <c r="VMG159" s="11"/>
      <c r="VMH159" s="11"/>
      <c r="VMI159" s="11"/>
      <c r="VMJ159" s="11"/>
      <c r="VMK159" s="11"/>
      <c r="VML159" s="11"/>
      <c r="VMM159" s="11"/>
      <c r="VMN159" s="11"/>
      <c r="VMO159" s="11"/>
      <c r="VMP159" s="11"/>
      <c r="VMQ159" s="11"/>
      <c r="VMR159" s="11"/>
      <c r="VMS159" s="11"/>
      <c r="VMT159" s="11"/>
      <c r="VMU159" s="11"/>
      <c r="VMV159" s="11"/>
      <c r="VMW159" s="11"/>
      <c r="VMX159" s="11"/>
      <c r="VMY159" s="11"/>
      <c r="VMZ159" s="11"/>
      <c r="VNA159" s="11"/>
      <c r="VNB159" s="11"/>
      <c r="VNC159" s="11"/>
      <c r="VND159" s="11"/>
      <c r="VNE159" s="11"/>
      <c r="VNF159" s="11"/>
      <c r="VNG159" s="11"/>
      <c r="VNH159" s="11"/>
      <c r="VNI159" s="11"/>
      <c r="VNJ159" s="11"/>
      <c r="VNK159" s="11"/>
      <c r="VNL159" s="11"/>
      <c r="VNM159" s="11"/>
      <c r="VNN159" s="11"/>
      <c r="VNO159" s="11"/>
      <c r="VNP159" s="11"/>
      <c r="VNQ159" s="11"/>
      <c r="VNR159" s="11"/>
      <c r="VNS159" s="11"/>
      <c r="VNT159" s="11"/>
      <c r="VNU159" s="11"/>
      <c r="VNV159" s="11"/>
      <c r="VNW159" s="11"/>
      <c r="VNX159" s="11"/>
      <c r="VNY159" s="11"/>
      <c r="VNZ159" s="11"/>
      <c r="VOA159" s="11"/>
      <c r="VOB159" s="11"/>
      <c r="VOC159" s="11"/>
      <c r="VOD159" s="11"/>
      <c r="VOE159" s="11"/>
      <c r="VOF159" s="11"/>
      <c r="VOG159" s="11"/>
      <c r="VOH159" s="11"/>
      <c r="VOI159" s="11"/>
      <c r="VOJ159" s="11"/>
      <c r="VOK159" s="11"/>
      <c r="VOL159" s="11"/>
      <c r="VOM159" s="11"/>
      <c r="VON159" s="11"/>
      <c r="VOO159" s="11"/>
      <c r="VOP159" s="11"/>
      <c r="VOQ159" s="11"/>
      <c r="VOR159" s="11"/>
      <c r="VOS159" s="11"/>
      <c r="VOT159" s="11"/>
      <c r="VOU159" s="11"/>
      <c r="VOV159" s="11"/>
      <c r="VOW159" s="11"/>
      <c r="VOX159" s="11"/>
      <c r="VOY159" s="11"/>
      <c r="VOZ159" s="11"/>
      <c r="VPA159" s="11"/>
      <c r="VPB159" s="11"/>
      <c r="VPC159" s="11"/>
      <c r="VPD159" s="11"/>
      <c r="VPE159" s="11"/>
      <c r="VPF159" s="11"/>
      <c r="VPG159" s="11"/>
      <c r="VPH159" s="11"/>
      <c r="VPI159" s="11"/>
      <c r="VPJ159" s="11"/>
      <c r="VPK159" s="11"/>
      <c r="VPL159" s="11"/>
      <c r="VPM159" s="11"/>
      <c r="VPN159" s="11"/>
      <c r="VPO159" s="11"/>
      <c r="VPP159" s="11"/>
      <c r="VPQ159" s="11"/>
      <c r="VPR159" s="11"/>
      <c r="VPS159" s="11"/>
      <c r="VPT159" s="11"/>
      <c r="VPU159" s="11"/>
      <c r="VPV159" s="11"/>
      <c r="VPW159" s="11"/>
      <c r="VPX159" s="11"/>
      <c r="VPY159" s="11"/>
      <c r="VPZ159" s="11"/>
      <c r="VQA159" s="11"/>
      <c r="VQB159" s="11"/>
      <c r="VQC159" s="11"/>
      <c r="VQD159" s="11"/>
      <c r="VQE159" s="11"/>
      <c r="VQF159" s="11"/>
      <c r="VQG159" s="11"/>
      <c r="VQH159" s="11"/>
      <c r="VQI159" s="11"/>
      <c r="VQJ159" s="11"/>
      <c r="VQK159" s="11"/>
      <c r="VQL159" s="11"/>
      <c r="VQM159" s="11"/>
      <c r="VQN159" s="11"/>
      <c r="VQO159" s="11"/>
      <c r="VQP159" s="11"/>
      <c r="VQQ159" s="11"/>
      <c r="VQR159" s="11"/>
      <c r="VQS159" s="11"/>
      <c r="VQT159" s="11"/>
      <c r="VQU159" s="11"/>
      <c r="VQV159" s="11"/>
      <c r="VQW159" s="11"/>
      <c r="VQX159" s="11"/>
      <c r="VQY159" s="11"/>
      <c r="VQZ159" s="11"/>
      <c r="VRA159" s="11"/>
      <c r="VRB159" s="11"/>
      <c r="VRC159" s="11"/>
      <c r="VRD159" s="11"/>
      <c r="VRE159" s="11"/>
      <c r="VRF159" s="11"/>
      <c r="VRG159" s="11"/>
      <c r="VRH159" s="11"/>
      <c r="VRI159" s="11"/>
      <c r="VRJ159" s="11"/>
      <c r="VRK159" s="11"/>
      <c r="VRL159" s="11"/>
      <c r="VRM159" s="11"/>
      <c r="VRN159" s="11"/>
      <c r="VRO159" s="11"/>
      <c r="VRP159" s="11"/>
      <c r="VRQ159" s="11"/>
      <c r="VRR159" s="11"/>
      <c r="VRS159" s="11"/>
      <c r="VRT159" s="11"/>
      <c r="VRU159" s="11"/>
      <c r="VRV159" s="11"/>
      <c r="VRW159" s="11"/>
      <c r="VRX159" s="11"/>
      <c r="VRY159" s="11"/>
      <c r="VRZ159" s="11"/>
      <c r="VSA159" s="11"/>
      <c r="VSB159" s="11"/>
      <c r="VSC159" s="11"/>
      <c r="VSD159" s="11"/>
      <c r="VSE159" s="11"/>
      <c r="VSF159" s="11"/>
      <c r="VSG159" s="11"/>
      <c r="VSH159" s="11"/>
      <c r="VSI159" s="11"/>
      <c r="VSJ159" s="11"/>
      <c r="VSK159" s="11"/>
      <c r="VSL159" s="11"/>
      <c r="VSM159" s="11"/>
      <c r="VSN159" s="11"/>
      <c r="VSO159" s="11"/>
      <c r="VSP159" s="11"/>
      <c r="VSQ159" s="11"/>
      <c r="VSR159" s="11"/>
      <c r="VSS159" s="11"/>
      <c r="VST159" s="11"/>
      <c r="VSU159" s="11"/>
      <c r="VSV159" s="11"/>
      <c r="VSW159" s="11"/>
      <c r="VSX159" s="11"/>
      <c r="VSY159" s="11"/>
      <c r="VSZ159" s="11"/>
      <c r="VTA159" s="11"/>
      <c r="VTB159" s="11"/>
      <c r="VTC159" s="11"/>
      <c r="VTD159" s="11"/>
      <c r="VTE159" s="11"/>
      <c r="VTF159" s="11"/>
      <c r="VTG159" s="11"/>
      <c r="VTH159" s="11"/>
      <c r="VTI159" s="11"/>
      <c r="VTJ159" s="11"/>
      <c r="VTK159" s="11"/>
      <c r="VTL159" s="11"/>
      <c r="VTM159" s="11"/>
      <c r="VTN159" s="11"/>
      <c r="VTO159" s="11"/>
      <c r="VTP159" s="11"/>
      <c r="VTQ159" s="11"/>
      <c r="VTR159" s="11"/>
      <c r="VTS159" s="11"/>
      <c r="VTT159" s="11"/>
      <c r="VTU159" s="11"/>
      <c r="VTV159" s="11"/>
      <c r="VTW159" s="11"/>
      <c r="VTX159" s="11"/>
      <c r="VTY159" s="11"/>
      <c r="VTZ159" s="11"/>
      <c r="VUA159" s="11"/>
      <c r="VUB159" s="11"/>
      <c r="VUC159" s="11"/>
      <c r="VUD159" s="11"/>
      <c r="VUE159" s="11"/>
      <c r="VUF159" s="11"/>
      <c r="VUG159" s="11"/>
      <c r="VUH159" s="11"/>
      <c r="VUI159" s="11"/>
      <c r="VUJ159" s="11"/>
      <c r="VUK159" s="11"/>
      <c r="VUL159" s="11"/>
      <c r="VUM159" s="11"/>
      <c r="VUN159" s="11"/>
      <c r="VUO159" s="11"/>
      <c r="VUP159" s="11"/>
      <c r="VUQ159" s="11"/>
      <c r="VUR159" s="11"/>
      <c r="VUS159" s="11"/>
      <c r="VUT159" s="11"/>
      <c r="VUU159" s="11"/>
      <c r="VUV159" s="11"/>
      <c r="VUW159" s="11"/>
      <c r="VUX159" s="11"/>
      <c r="VUY159" s="11"/>
      <c r="VUZ159" s="11"/>
      <c r="VVA159" s="11"/>
      <c r="VVB159" s="11"/>
      <c r="VVC159" s="11"/>
      <c r="VVD159" s="11"/>
      <c r="VVE159" s="11"/>
      <c r="VVF159" s="11"/>
      <c r="VVG159" s="11"/>
      <c r="VVH159" s="11"/>
      <c r="VVI159" s="11"/>
      <c r="VVJ159" s="11"/>
      <c r="VVK159" s="11"/>
      <c r="VVL159" s="11"/>
      <c r="VVM159" s="11"/>
      <c r="VVN159" s="11"/>
      <c r="VVO159" s="11"/>
      <c r="VVP159" s="11"/>
      <c r="VVQ159" s="11"/>
      <c r="VVR159" s="11"/>
      <c r="VVS159" s="11"/>
      <c r="VVT159" s="11"/>
      <c r="VVU159" s="11"/>
      <c r="VVV159" s="11"/>
      <c r="VVW159" s="11"/>
      <c r="VVX159" s="11"/>
      <c r="VVY159" s="11"/>
      <c r="VVZ159" s="11"/>
      <c r="VWA159" s="11"/>
      <c r="VWB159" s="11"/>
      <c r="VWC159" s="11"/>
      <c r="VWD159" s="11"/>
      <c r="VWE159" s="11"/>
      <c r="VWF159" s="11"/>
      <c r="VWG159" s="11"/>
      <c r="VWH159" s="11"/>
      <c r="VWI159" s="11"/>
      <c r="VWJ159" s="11"/>
      <c r="VWK159" s="11"/>
      <c r="VWL159" s="11"/>
      <c r="VWM159" s="11"/>
      <c r="VWN159" s="11"/>
      <c r="VWO159" s="11"/>
      <c r="VWP159" s="11"/>
      <c r="VWQ159" s="11"/>
      <c r="VWR159" s="11"/>
      <c r="VWS159" s="11"/>
      <c r="VWT159" s="11"/>
      <c r="VWU159" s="11"/>
      <c r="VWV159" s="11"/>
      <c r="VWW159" s="11"/>
      <c r="VWX159" s="11"/>
      <c r="VWY159" s="11"/>
      <c r="VWZ159" s="11"/>
      <c r="VXA159" s="11"/>
      <c r="VXB159" s="11"/>
      <c r="VXC159" s="11"/>
      <c r="VXD159" s="11"/>
      <c r="VXE159" s="11"/>
      <c r="VXF159" s="11"/>
      <c r="VXG159" s="11"/>
      <c r="VXH159" s="11"/>
      <c r="VXI159" s="11"/>
      <c r="VXJ159" s="11"/>
      <c r="VXK159" s="11"/>
      <c r="VXL159" s="11"/>
      <c r="VXM159" s="11"/>
      <c r="VXN159" s="11"/>
      <c r="VXO159" s="11"/>
      <c r="VXP159" s="11"/>
      <c r="VXQ159" s="11"/>
      <c r="VXR159" s="11"/>
      <c r="VXS159" s="11"/>
      <c r="VXT159" s="11"/>
      <c r="VXU159" s="11"/>
      <c r="VXV159" s="11"/>
      <c r="VXW159" s="11"/>
      <c r="VXX159" s="11"/>
      <c r="VXY159" s="11"/>
      <c r="VXZ159" s="11"/>
      <c r="VYA159" s="11"/>
      <c r="VYB159" s="11"/>
      <c r="VYC159" s="11"/>
      <c r="VYD159" s="11"/>
      <c r="VYE159" s="11"/>
      <c r="VYF159" s="11"/>
      <c r="VYG159" s="11"/>
      <c r="VYH159" s="11"/>
      <c r="VYI159" s="11"/>
      <c r="VYJ159" s="11"/>
      <c r="VYK159" s="11"/>
      <c r="VYL159" s="11"/>
      <c r="VYM159" s="11"/>
      <c r="VYN159" s="11"/>
      <c r="VYO159" s="11"/>
      <c r="VYP159" s="11"/>
      <c r="VYQ159" s="11"/>
      <c r="VYR159" s="11"/>
      <c r="VYS159" s="11"/>
      <c r="VYT159" s="11"/>
      <c r="VYU159" s="11"/>
      <c r="VYV159" s="11"/>
      <c r="VYW159" s="11"/>
      <c r="VYX159" s="11"/>
      <c r="VYY159" s="11"/>
      <c r="VYZ159" s="11"/>
      <c r="VZA159" s="11"/>
      <c r="VZB159" s="11"/>
      <c r="VZC159" s="11"/>
      <c r="VZD159" s="11"/>
      <c r="VZE159" s="11"/>
      <c r="VZF159" s="11"/>
      <c r="VZG159" s="11"/>
      <c r="VZH159" s="11"/>
      <c r="VZI159" s="11"/>
      <c r="VZJ159" s="11"/>
      <c r="VZK159" s="11"/>
      <c r="VZL159" s="11"/>
      <c r="VZM159" s="11"/>
      <c r="VZN159" s="11"/>
      <c r="VZO159" s="11"/>
      <c r="VZP159" s="11"/>
      <c r="VZQ159" s="11"/>
      <c r="VZR159" s="11"/>
      <c r="VZS159" s="11"/>
      <c r="VZT159" s="11"/>
      <c r="VZU159" s="11"/>
      <c r="VZV159" s="11"/>
      <c r="VZW159" s="11"/>
      <c r="VZX159" s="11"/>
      <c r="VZY159" s="11"/>
      <c r="VZZ159" s="11"/>
      <c r="WAA159" s="11"/>
      <c r="WAB159" s="11"/>
      <c r="WAC159" s="11"/>
      <c r="WAD159" s="11"/>
      <c r="WAE159" s="11"/>
      <c r="WAF159" s="11"/>
      <c r="WAG159" s="11"/>
      <c r="WAH159" s="11"/>
      <c r="WAI159" s="11"/>
      <c r="WAJ159" s="11"/>
      <c r="WAK159" s="11"/>
      <c r="WAL159" s="11"/>
      <c r="WAM159" s="11"/>
      <c r="WAN159" s="11"/>
      <c r="WAO159" s="11"/>
      <c r="WAP159" s="11"/>
      <c r="WAQ159" s="11"/>
      <c r="WAR159" s="11"/>
      <c r="WAS159" s="11"/>
      <c r="WAT159" s="11"/>
      <c r="WAU159" s="11"/>
      <c r="WAV159" s="11"/>
      <c r="WAW159" s="11"/>
      <c r="WAX159" s="11"/>
      <c r="WAY159" s="11"/>
      <c r="WAZ159" s="11"/>
      <c r="WBA159" s="11"/>
      <c r="WBB159" s="11"/>
      <c r="WBC159" s="11"/>
      <c r="WBD159" s="11"/>
      <c r="WBE159" s="11"/>
      <c r="WBF159" s="11"/>
      <c r="WBG159" s="11"/>
      <c r="WBH159" s="11"/>
      <c r="WBI159" s="11"/>
      <c r="WBJ159" s="11"/>
      <c r="WBK159" s="11"/>
      <c r="WBL159" s="11"/>
      <c r="WBM159" s="11"/>
      <c r="WBN159" s="11"/>
      <c r="WBO159" s="11"/>
      <c r="WBP159" s="11"/>
      <c r="WBQ159" s="11"/>
      <c r="WBR159" s="11"/>
      <c r="WBS159" s="11"/>
      <c r="WBT159" s="11"/>
      <c r="WBU159" s="11"/>
      <c r="WBV159" s="11"/>
      <c r="WBW159" s="11"/>
      <c r="WBX159" s="11"/>
      <c r="WBY159" s="11"/>
      <c r="WBZ159" s="11"/>
      <c r="WCA159" s="11"/>
      <c r="WCB159" s="11"/>
      <c r="WCC159" s="11"/>
      <c r="WCD159" s="11"/>
      <c r="WCE159" s="11"/>
      <c r="WCF159" s="11"/>
      <c r="WCG159" s="11"/>
      <c r="WCH159" s="11"/>
      <c r="WCI159" s="11"/>
      <c r="WCJ159" s="11"/>
      <c r="WCK159" s="11"/>
      <c r="WCL159" s="11"/>
      <c r="WCM159" s="11"/>
      <c r="WCN159" s="11"/>
      <c r="WCO159" s="11"/>
      <c r="WCP159" s="11"/>
      <c r="WCQ159" s="11"/>
      <c r="WCR159" s="11"/>
      <c r="WCS159" s="11"/>
      <c r="WCT159" s="11"/>
      <c r="WCU159" s="11"/>
      <c r="WCV159" s="11"/>
      <c r="WCW159" s="11"/>
      <c r="WCX159" s="11"/>
      <c r="WCY159" s="11"/>
      <c r="WCZ159" s="11"/>
      <c r="WDA159" s="11"/>
      <c r="WDB159" s="11"/>
      <c r="WDC159" s="11"/>
      <c r="WDD159" s="11"/>
      <c r="WDE159" s="11"/>
      <c r="WDF159" s="11"/>
      <c r="WDG159" s="11"/>
      <c r="WDH159" s="11"/>
      <c r="WDI159" s="11"/>
      <c r="WDJ159" s="11"/>
      <c r="WDK159" s="11"/>
      <c r="WDL159" s="11"/>
      <c r="WDM159" s="11"/>
      <c r="WDN159" s="11"/>
      <c r="WDO159" s="11"/>
      <c r="WDP159" s="11"/>
      <c r="WDQ159" s="11"/>
      <c r="WDR159" s="11"/>
      <c r="WDS159" s="11"/>
      <c r="WDT159" s="11"/>
      <c r="WDU159" s="11"/>
      <c r="WDV159" s="11"/>
      <c r="WDW159" s="11"/>
      <c r="WDX159" s="11"/>
      <c r="WDY159" s="11"/>
      <c r="WDZ159" s="11"/>
      <c r="WEA159" s="11"/>
      <c r="WEB159" s="11"/>
      <c r="WEC159" s="11"/>
      <c r="WED159" s="11"/>
      <c r="WEE159" s="11"/>
      <c r="WEF159" s="11"/>
      <c r="WEG159" s="11"/>
      <c r="WEH159" s="11"/>
      <c r="WEI159" s="11"/>
      <c r="WEJ159" s="11"/>
      <c r="WEK159" s="11"/>
      <c r="WEL159" s="11"/>
      <c r="WEM159" s="11"/>
      <c r="WEN159" s="11"/>
      <c r="WEO159" s="11"/>
      <c r="WEP159" s="11"/>
      <c r="WEQ159" s="11"/>
      <c r="WER159" s="11"/>
      <c r="WES159" s="11"/>
      <c r="WET159" s="11"/>
      <c r="WEU159" s="11"/>
      <c r="WEV159" s="11"/>
      <c r="WEW159" s="11"/>
      <c r="WEX159" s="11"/>
      <c r="WEY159" s="11"/>
      <c r="WEZ159" s="11"/>
      <c r="WFA159" s="11"/>
      <c r="WFB159" s="11"/>
      <c r="WFC159" s="11"/>
      <c r="WFD159" s="11"/>
      <c r="WFE159" s="11"/>
      <c r="WFF159" s="11"/>
      <c r="WFG159" s="11"/>
      <c r="WFH159" s="11"/>
      <c r="WFI159" s="11"/>
      <c r="WFJ159" s="11"/>
      <c r="WFK159" s="11"/>
      <c r="WFL159" s="11"/>
      <c r="WFM159" s="11"/>
      <c r="WFN159" s="11"/>
      <c r="WFO159" s="11"/>
      <c r="WFP159" s="11"/>
      <c r="WFQ159" s="11"/>
      <c r="WFR159" s="11"/>
      <c r="WFS159" s="11"/>
      <c r="WFT159" s="11"/>
      <c r="WFU159" s="11"/>
      <c r="WFV159" s="11"/>
      <c r="WFW159" s="11"/>
      <c r="WFX159" s="11"/>
      <c r="WFY159" s="11"/>
      <c r="WFZ159" s="11"/>
      <c r="WGA159" s="11"/>
      <c r="WGB159" s="11"/>
      <c r="WGC159" s="11"/>
      <c r="WGD159" s="11"/>
      <c r="WGE159" s="11"/>
      <c r="WGF159" s="11"/>
      <c r="WGG159" s="11"/>
      <c r="WGH159" s="11"/>
      <c r="WGI159" s="11"/>
      <c r="WGJ159" s="11"/>
      <c r="WGK159" s="11"/>
      <c r="WGL159" s="11"/>
      <c r="WGM159" s="11"/>
      <c r="WGN159" s="11"/>
      <c r="WGO159" s="11"/>
      <c r="WGP159" s="11"/>
      <c r="WGQ159" s="11"/>
      <c r="WGR159" s="11"/>
      <c r="WGS159" s="11"/>
      <c r="WGT159" s="11"/>
      <c r="WGU159" s="11"/>
      <c r="WGV159" s="11"/>
      <c r="WGW159" s="11"/>
      <c r="WGX159" s="11"/>
      <c r="WGY159" s="11"/>
      <c r="WGZ159" s="11"/>
      <c r="WHA159" s="11"/>
      <c r="WHB159" s="11"/>
      <c r="WHC159" s="11"/>
      <c r="WHD159" s="11"/>
      <c r="WHE159" s="11"/>
      <c r="WHF159" s="11"/>
      <c r="WHG159" s="11"/>
      <c r="WHH159" s="11"/>
      <c r="WHI159" s="11"/>
      <c r="WHJ159" s="11"/>
      <c r="WHK159" s="11"/>
      <c r="WHL159" s="11"/>
      <c r="WHM159" s="11"/>
      <c r="WHN159" s="11"/>
      <c r="WHO159" s="11"/>
      <c r="WHP159" s="11"/>
      <c r="WHQ159" s="11"/>
      <c r="WHR159" s="11"/>
      <c r="WHS159" s="11"/>
      <c r="WHT159" s="11"/>
      <c r="WHU159" s="11"/>
      <c r="WHV159" s="11"/>
      <c r="WHW159" s="11"/>
      <c r="WHX159" s="11"/>
      <c r="WHY159" s="11"/>
      <c r="WHZ159" s="11"/>
      <c r="WIA159" s="11"/>
      <c r="WIB159" s="11"/>
      <c r="WIC159" s="11"/>
      <c r="WID159" s="11"/>
      <c r="WIE159" s="11"/>
      <c r="WIF159" s="11"/>
      <c r="WIG159" s="11"/>
      <c r="WIH159" s="11"/>
      <c r="WII159" s="11"/>
      <c r="WIJ159" s="11"/>
      <c r="WIK159" s="11"/>
      <c r="WIL159" s="11"/>
      <c r="WIM159" s="11"/>
      <c r="WIN159" s="11"/>
      <c r="WIO159" s="11"/>
      <c r="WIP159" s="11"/>
      <c r="WIQ159" s="11"/>
      <c r="WIR159" s="11"/>
      <c r="WIS159" s="11"/>
      <c r="WIT159" s="11"/>
      <c r="WIU159" s="11"/>
      <c r="WIV159" s="11"/>
      <c r="WIW159" s="11"/>
      <c r="WIX159" s="11"/>
      <c r="WIY159" s="11"/>
      <c r="WIZ159" s="11"/>
      <c r="WJA159" s="11"/>
      <c r="WJB159" s="11"/>
      <c r="WJC159" s="11"/>
      <c r="WJD159" s="11"/>
      <c r="WJE159" s="11"/>
      <c r="WJF159" s="11"/>
      <c r="WJG159" s="11"/>
      <c r="WJH159" s="11"/>
      <c r="WJI159" s="11"/>
      <c r="WJJ159" s="11"/>
      <c r="WJK159" s="11"/>
      <c r="WJL159" s="11"/>
      <c r="WJM159" s="11"/>
      <c r="WJN159" s="11"/>
      <c r="WJO159" s="11"/>
      <c r="WJP159" s="11"/>
      <c r="WJQ159" s="11"/>
      <c r="WJR159" s="11"/>
      <c r="WJS159" s="11"/>
      <c r="WJT159" s="11"/>
      <c r="WJU159" s="11"/>
      <c r="WJV159" s="11"/>
      <c r="WJW159" s="11"/>
      <c r="WJX159" s="11"/>
      <c r="WJY159" s="11"/>
      <c r="WJZ159" s="11"/>
      <c r="WKA159" s="11"/>
      <c r="WKB159" s="11"/>
      <c r="WKC159" s="11"/>
      <c r="WKD159" s="11"/>
      <c r="WKE159" s="11"/>
      <c r="WKF159" s="11"/>
      <c r="WKG159" s="11"/>
      <c r="WKH159" s="11"/>
      <c r="WKI159" s="11"/>
      <c r="WKJ159" s="11"/>
      <c r="WKK159" s="11"/>
      <c r="WKL159" s="11"/>
      <c r="WKM159" s="11"/>
      <c r="WKN159" s="11"/>
      <c r="WKO159" s="11"/>
      <c r="WKP159" s="11"/>
      <c r="WKQ159" s="11"/>
      <c r="WKR159" s="11"/>
      <c r="WKS159" s="11"/>
      <c r="WKT159" s="11"/>
      <c r="WKU159" s="11"/>
      <c r="WKV159" s="11"/>
      <c r="WKW159" s="11"/>
      <c r="WKX159" s="11"/>
      <c r="WKY159" s="11"/>
      <c r="WKZ159" s="11"/>
      <c r="WLA159" s="11"/>
      <c r="WLB159" s="11"/>
      <c r="WLC159" s="11"/>
      <c r="WLD159" s="11"/>
      <c r="WLE159" s="11"/>
      <c r="WLF159" s="11"/>
      <c r="WLG159" s="11"/>
      <c r="WLH159" s="11"/>
      <c r="WLI159" s="11"/>
      <c r="WLJ159" s="11"/>
      <c r="WLK159" s="11"/>
      <c r="WLL159" s="11"/>
      <c r="WLM159" s="11"/>
      <c r="WLN159" s="11"/>
      <c r="WLO159" s="11"/>
      <c r="WLP159" s="11"/>
      <c r="WLQ159" s="11"/>
      <c r="WLR159" s="11"/>
      <c r="WLS159" s="11"/>
      <c r="WLT159" s="11"/>
      <c r="WLU159" s="11"/>
      <c r="WLV159" s="11"/>
      <c r="WLW159" s="11"/>
      <c r="WLX159" s="11"/>
      <c r="WLY159" s="11"/>
      <c r="WLZ159" s="11"/>
      <c r="WMA159" s="11"/>
      <c r="WMB159" s="11"/>
      <c r="WMC159" s="11"/>
      <c r="WMD159" s="11"/>
      <c r="WME159" s="11"/>
      <c r="WMF159" s="11"/>
      <c r="WMG159" s="11"/>
      <c r="WMH159" s="11"/>
      <c r="WMI159" s="11"/>
      <c r="WMJ159" s="11"/>
      <c r="WMK159" s="11"/>
      <c r="WML159" s="11"/>
      <c r="WMM159" s="11"/>
      <c r="WMN159" s="11"/>
      <c r="WMO159" s="11"/>
      <c r="WMP159" s="11"/>
      <c r="WMQ159" s="11"/>
      <c r="WMR159" s="11"/>
      <c r="WMS159" s="11"/>
      <c r="WMT159" s="11"/>
      <c r="WMU159" s="11"/>
      <c r="WMV159" s="11"/>
      <c r="WMW159" s="11"/>
      <c r="WMX159" s="11"/>
      <c r="WMY159" s="11"/>
      <c r="WMZ159" s="11"/>
      <c r="WNA159" s="11"/>
      <c r="WNB159" s="11"/>
      <c r="WNC159" s="11"/>
      <c r="WND159" s="11"/>
      <c r="WNE159" s="11"/>
      <c r="WNF159" s="11"/>
      <c r="WNG159" s="11"/>
      <c r="WNH159" s="11"/>
      <c r="WNI159" s="11"/>
      <c r="WNJ159" s="11"/>
      <c r="WNK159" s="11"/>
      <c r="WNL159" s="11"/>
      <c r="WNM159" s="11"/>
      <c r="WNN159" s="11"/>
      <c r="WNO159" s="11"/>
      <c r="WNP159" s="11"/>
      <c r="WNQ159" s="11"/>
      <c r="WNR159" s="11"/>
      <c r="WNS159" s="11"/>
      <c r="WNT159" s="11"/>
      <c r="WNU159" s="11"/>
      <c r="WNV159" s="11"/>
      <c r="WNW159" s="11"/>
      <c r="WNX159" s="11"/>
      <c r="WNY159" s="11"/>
      <c r="WNZ159" s="11"/>
      <c r="WOA159" s="11"/>
      <c r="WOB159" s="11"/>
      <c r="WOC159" s="11"/>
      <c r="WOD159" s="11"/>
      <c r="WOE159" s="11"/>
      <c r="WOF159" s="11"/>
      <c r="WOG159" s="11"/>
      <c r="WOH159" s="11"/>
      <c r="WOI159" s="11"/>
      <c r="WOJ159" s="11"/>
      <c r="WOK159" s="11"/>
      <c r="WOL159" s="11"/>
      <c r="WOM159" s="11"/>
      <c r="WON159" s="11"/>
      <c r="WOO159" s="11"/>
      <c r="WOP159" s="11"/>
      <c r="WOQ159" s="11"/>
      <c r="WOR159" s="11"/>
      <c r="WOS159" s="11"/>
      <c r="WOT159" s="11"/>
      <c r="WOU159" s="11"/>
      <c r="WOV159" s="11"/>
      <c r="WOW159" s="11"/>
      <c r="WOX159" s="11"/>
      <c r="WOY159" s="11"/>
      <c r="WOZ159" s="11"/>
      <c r="WPA159" s="11"/>
      <c r="WPB159" s="11"/>
      <c r="WPC159" s="11"/>
      <c r="WPD159" s="11"/>
      <c r="WPE159" s="11"/>
      <c r="WPF159" s="11"/>
      <c r="WPG159" s="11"/>
      <c r="WPH159" s="11"/>
      <c r="WPI159" s="11"/>
      <c r="WPJ159" s="11"/>
      <c r="WPK159" s="11"/>
      <c r="WPL159" s="11"/>
      <c r="WPM159" s="11"/>
      <c r="WPN159" s="11"/>
      <c r="WPO159" s="11"/>
      <c r="WPP159" s="11"/>
      <c r="WPQ159" s="11"/>
      <c r="WPR159" s="11"/>
      <c r="WPS159" s="11"/>
      <c r="WPT159" s="11"/>
      <c r="WPU159" s="11"/>
      <c r="WPV159" s="11"/>
      <c r="WPW159" s="11"/>
      <c r="WPX159" s="11"/>
      <c r="WPY159" s="11"/>
      <c r="WPZ159" s="11"/>
      <c r="WQA159" s="11"/>
      <c r="WQB159" s="11"/>
      <c r="WQC159" s="11"/>
      <c r="WQD159" s="11"/>
      <c r="WQE159" s="11"/>
      <c r="WQF159" s="11"/>
      <c r="WQG159" s="11"/>
      <c r="WQH159" s="11"/>
      <c r="WQI159" s="11"/>
      <c r="WQJ159" s="11"/>
      <c r="WQK159" s="11"/>
      <c r="WQL159" s="11"/>
      <c r="WQM159" s="11"/>
      <c r="WQN159" s="11"/>
      <c r="WQO159" s="11"/>
      <c r="WQP159" s="11"/>
      <c r="WQQ159" s="11"/>
      <c r="WQR159" s="11"/>
      <c r="WQS159" s="11"/>
      <c r="WQT159" s="11"/>
      <c r="WQU159" s="11"/>
      <c r="WQV159" s="11"/>
      <c r="WQW159" s="11"/>
      <c r="WQX159" s="11"/>
      <c r="WQY159" s="11"/>
      <c r="WQZ159" s="11"/>
      <c r="WRA159" s="11"/>
      <c r="WRB159" s="11"/>
      <c r="WRC159" s="11"/>
      <c r="WRD159" s="11"/>
      <c r="WRE159" s="11"/>
      <c r="WRF159" s="11"/>
      <c r="WRG159" s="11"/>
      <c r="WRH159" s="11"/>
      <c r="WRI159" s="11"/>
      <c r="WRJ159" s="11"/>
      <c r="WRK159" s="11"/>
      <c r="WRL159" s="11"/>
      <c r="WRM159" s="11"/>
      <c r="WRN159" s="11"/>
      <c r="WRO159" s="11"/>
      <c r="WRP159" s="11"/>
      <c r="WRQ159" s="11"/>
      <c r="WRR159" s="11"/>
      <c r="WRS159" s="11"/>
      <c r="WRT159" s="11"/>
      <c r="WRU159" s="11"/>
      <c r="WRV159" s="11"/>
      <c r="WRW159" s="11"/>
      <c r="WRX159" s="11"/>
      <c r="WRY159" s="11"/>
      <c r="WRZ159" s="11"/>
      <c r="WSA159" s="11"/>
      <c r="WSB159" s="11"/>
      <c r="WSC159" s="11"/>
      <c r="WSD159" s="11"/>
      <c r="WSE159" s="11"/>
      <c r="WSF159" s="11"/>
      <c r="WSG159" s="11"/>
      <c r="WSH159" s="11"/>
      <c r="WSI159" s="11"/>
      <c r="WSJ159" s="11"/>
      <c r="WSK159" s="11"/>
      <c r="WSL159" s="11"/>
      <c r="WSM159" s="11"/>
      <c r="WSN159" s="11"/>
      <c r="WSO159" s="11"/>
      <c r="WSP159" s="11"/>
      <c r="WSQ159" s="11"/>
      <c r="WSR159" s="11"/>
      <c r="WSS159" s="11"/>
      <c r="WST159" s="11"/>
      <c r="WSU159" s="11"/>
      <c r="WSV159" s="11"/>
      <c r="WSW159" s="11"/>
      <c r="WSX159" s="11"/>
      <c r="WSY159" s="11"/>
      <c r="WSZ159" s="11"/>
      <c r="WTA159" s="11"/>
      <c r="WTB159" s="11"/>
      <c r="WTC159" s="11"/>
      <c r="WTD159" s="11"/>
      <c r="WTE159" s="11"/>
      <c r="WTF159" s="11"/>
      <c r="WTG159" s="11"/>
      <c r="WTH159" s="11"/>
      <c r="WTI159" s="11"/>
      <c r="WTJ159" s="11"/>
      <c r="WTK159" s="11"/>
      <c r="WTL159" s="11"/>
      <c r="WTM159" s="11"/>
      <c r="WTN159" s="11"/>
      <c r="WTO159" s="11"/>
      <c r="WTP159" s="11"/>
      <c r="WTQ159" s="11"/>
      <c r="WTR159" s="11"/>
      <c r="WTS159" s="11"/>
      <c r="WTT159" s="11"/>
      <c r="WTU159" s="11"/>
      <c r="WTV159" s="11"/>
      <c r="WTW159" s="11"/>
      <c r="WTX159" s="11"/>
      <c r="WTY159" s="11"/>
      <c r="WTZ159" s="11"/>
      <c r="WUA159" s="11"/>
      <c r="WUB159" s="11"/>
      <c r="WUC159" s="11"/>
      <c r="WUD159" s="11"/>
      <c r="WUE159" s="11"/>
      <c r="WUF159" s="11"/>
      <c r="WUG159" s="11"/>
      <c r="WUH159" s="11"/>
      <c r="WUI159" s="11"/>
      <c r="WUJ159" s="11"/>
      <c r="WUK159" s="11"/>
      <c r="WUL159" s="11"/>
      <c r="WUM159" s="11"/>
    </row>
  </sheetData>
  <mergeCells count="22">
    <mergeCell ref="C79:J79"/>
    <mergeCell ref="C81:J81"/>
    <mergeCell ref="C83:J83"/>
    <mergeCell ref="C85:J85"/>
    <mergeCell ref="G10:G12"/>
    <mergeCell ref="H10:H12"/>
    <mergeCell ref="I10:I12"/>
    <mergeCell ref="J10:J12"/>
    <mergeCell ref="D10:D12"/>
    <mergeCell ref="E10:E12"/>
    <mergeCell ref="F10:F12"/>
    <mergeCell ref="A67:A68"/>
    <mergeCell ref="B67:B68"/>
    <mergeCell ref="A10:A12"/>
    <mergeCell ref="B10:B12"/>
    <mergeCell ref="C10:C12"/>
    <mergeCell ref="A8:H8"/>
    <mergeCell ref="B3:F3"/>
    <mergeCell ref="D4:H4"/>
    <mergeCell ref="A5:I5"/>
    <mergeCell ref="A6:D6"/>
    <mergeCell ref="A7:B7"/>
  </mergeCells>
  <hyperlinks>
    <hyperlink ref="C85" r:id="rId1"/>
  </hyperlinks>
  <pageMargins left="0.70866141732283472" right="0.70866141732283472" top="0.39370078740157483" bottom="0.39370078740157483" header="0.31496062992125984" footer="0.31496062992125984"/>
  <pageSetup paperSize="9" scale="46" orientation="landscape" verticalDpi="0" r:id="rId2"/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39"/>
  <sheetViews>
    <sheetView workbookViewId="0">
      <selection activeCell="F38" sqref="F38"/>
    </sheetView>
  </sheetViews>
  <sheetFormatPr defaultRowHeight="15"/>
  <cols>
    <col min="1" max="1" width="9.140625" customWidth="1"/>
    <col min="2" max="2" width="22.140625" customWidth="1"/>
    <col min="3" max="3" width="21.5703125" customWidth="1"/>
    <col min="4" max="4" width="20" customWidth="1"/>
  </cols>
  <sheetData>
    <row r="2" spans="1:4">
      <c r="A2" s="123" t="s">
        <v>168</v>
      </c>
      <c r="B2" s="123"/>
      <c r="C2" s="123"/>
      <c r="D2" s="123"/>
    </row>
    <row r="5" spans="1:4">
      <c r="A5" s="129" t="s">
        <v>152</v>
      </c>
      <c r="B5" s="129" t="s">
        <v>153</v>
      </c>
      <c r="C5" s="127" t="s">
        <v>1</v>
      </c>
      <c r="D5" s="127" t="s">
        <v>104</v>
      </c>
    </row>
    <row r="6" spans="1:4">
      <c r="A6" s="130"/>
      <c r="B6" s="130"/>
      <c r="C6" s="128"/>
      <c r="D6" s="128"/>
    </row>
    <row r="7" spans="1:4">
      <c r="A7" s="124" t="s">
        <v>154</v>
      </c>
      <c r="B7" s="125"/>
      <c r="C7" s="125"/>
      <c r="D7" s="126"/>
    </row>
    <row r="8" spans="1:4" hidden="1">
      <c r="A8" s="5"/>
      <c r="B8" s="5"/>
      <c r="C8" s="5"/>
      <c r="D8" s="72"/>
    </row>
    <row r="9" spans="1:4">
      <c r="A9" s="5">
        <v>1</v>
      </c>
      <c r="B9" s="3" t="s">
        <v>115</v>
      </c>
      <c r="C9" s="4"/>
      <c r="D9" s="73">
        <v>867.55200000000002</v>
      </c>
    </row>
    <row r="10" spans="1:4" hidden="1">
      <c r="A10" s="5">
        <v>2</v>
      </c>
      <c r="B10" s="3" t="s">
        <v>65</v>
      </c>
      <c r="C10" s="4"/>
      <c r="D10" s="73"/>
    </row>
    <row r="11" spans="1:4">
      <c r="A11" s="5">
        <v>2</v>
      </c>
      <c r="B11" s="3" t="s">
        <v>111</v>
      </c>
      <c r="C11" s="4"/>
      <c r="D11" s="73">
        <v>7.19</v>
      </c>
    </row>
    <row r="12" spans="1:4">
      <c r="A12" s="5">
        <v>3</v>
      </c>
      <c r="B12" s="3" t="s">
        <v>112</v>
      </c>
      <c r="C12" s="4"/>
      <c r="D12" s="73">
        <v>83.5</v>
      </c>
    </row>
    <row r="13" spans="1:4" ht="25.5">
      <c r="A13" s="5">
        <v>4</v>
      </c>
      <c r="B13" s="3" t="s">
        <v>116</v>
      </c>
      <c r="C13" s="4"/>
      <c r="D13" s="73">
        <v>4.5090000000000003</v>
      </c>
    </row>
    <row r="14" spans="1:4" ht="25.5">
      <c r="A14" s="5">
        <v>5</v>
      </c>
      <c r="B14" s="3" t="s">
        <v>113</v>
      </c>
      <c r="C14" s="4"/>
      <c r="D14" s="73">
        <v>57.52</v>
      </c>
    </row>
    <row r="15" spans="1:4" ht="25.5">
      <c r="A15" s="5">
        <v>6</v>
      </c>
      <c r="B15" s="3" t="s">
        <v>117</v>
      </c>
      <c r="C15" s="4"/>
      <c r="D15" s="73">
        <v>220</v>
      </c>
    </row>
    <row r="16" spans="1:4">
      <c r="A16" s="5">
        <v>7</v>
      </c>
      <c r="B16" s="3" t="s">
        <v>118</v>
      </c>
      <c r="C16" s="4"/>
      <c r="D16" s="73">
        <v>351.87200000000001</v>
      </c>
    </row>
    <row r="17" spans="1:7" hidden="1">
      <c r="A17" s="5">
        <v>9</v>
      </c>
      <c r="B17" s="3" t="s">
        <v>119</v>
      </c>
      <c r="C17" s="4"/>
      <c r="D17" s="73"/>
    </row>
    <row r="18" spans="1:7" ht="18" customHeight="1">
      <c r="A18" s="5">
        <v>8</v>
      </c>
      <c r="B18" s="3" t="s">
        <v>120</v>
      </c>
      <c r="C18" s="4"/>
      <c r="D18" s="73">
        <v>150</v>
      </c>
    </row>
    <row r="19" spans="1:7" hidden="1">
      <c r="A19" s="5">
        <v>11</v>
      </c>
      <c r="B19" s="3" t="s">
        <v>110</v>
      </c>
      <c r="C19" s="4" t="s">
        <v>4</v>
      </c>
      <c r="D19" s="74"/>
    </row>
    <row r="20" spans="1:7">
      <c r="A20" s="5">
        <v>9</v>
      </c>
      <c r="B20" s="3" t="s">
        <v>100</v>
      </c>
      <c r="C20" s="4" t="s">
        <v>4</v>
      </c>
      <c r="D20" s="74">
        <v>338.10399999999998</v>
      </c>
    </row>
    <row r="21" spans="1:7">
      <c r="A21" s="5"/>
      <c r="B21" s="81" t="s">
        <v>156</v>
      </c>
      <c r="C21" s="81"/>
      <c r="D21" s="82">
        <f>SUM(D9:D20)</f>
        <v>2080.2470000000003</v>
      </c>
    </row>
    <row r="22" spans="1:7" ht="20.25" customHeight="1">
      <c r="A22" s="124" t="s">
        <v>155</v>
      </c>
      <c r="B22" s="125"/>
      <c r="C22" s="125"/>
      <c r="D22" s="126"/>
    </row>
    <row r="23" spans="1:7" hidden="1">
      <c r="A23" s="5"/>
      <c r="B23" s="5"/>
      <c r="C23" s="5"/>
      <c r="D23" s="72"/>
    </row>
    <row r="24" spans="1:7" hidden="1">
      <c r="A24" s="5">
        <v>1</v>
      </c>
      <c r="B24" s="3" t="s">
        <v>8</v>
      </c>
      <c r="C24" s="4" t="s">
        <v>4</v>
      </c>
      <c r="D24" s="74"/>
      <c r="E24" s="2"/>
      <c r="F24" s="2"/>
      <c r="G24" s="131"/>
    </row>
    <row r="25" spans="1:7" hidden="1">
      <c r="A25" s="5">
        <v>2</v>
      </c>
      <c r="B25" s="3" t="s">
        <v>158</v>
      </c>
      <c r="C25" s="4" t="s">
        <v>4</v>
      </c>
      <c r="D25" s="74"/>
      <c r="E25" s="2"/>
      <c r="F25" s="2"/>
      <c r="G25" s="131"/>
    </row>
    <row r="26" spans="1:7" ht="25.5">
      <c r="A26" s="5">
        <v>1</v>
      </c>
      <c r="B26" s="3" t="s">
        <v>103</v>
      </c>
      <c r="C26" s="4" t="s">
        <v>4</v>
      </c>
      <c r="D26" s="74">
        <f>110</f>
        <v>110</v>
      </c>
    </row>
    <row r="27" spans="1:7">
      <c r="A27" s="5">
        <v>2</v>
      </c>
      <c r="B27" s="3" t="s">
        <v>114</v>
      </c>
      <c r="C27" s="4" t="s">
        <v>4</v>
      </c>
      <c r="D27" s="74">
        <v>23.178999999999998</v>
      </c>
    </row>
    <row r="28" spans="1:7" ht="25.5">
      <c r="A28" s="5">
        <v>3</v>
      </c>
      <c r="B28" s="3" t="s">
        <v>109</v>
      </c>
      <c r="C28" s="4" t="s">
        <v>4</v>
      </c>
      <c r="D28" s="74">
        <v>441.911</v>
      </c>
    </row>
    <row r="29" spans="1:7">
      <c r="A29" s="5">
        <v>4</v>
      </c>
      <c r="B29" s="3" t="s">
        <v>77</v>
      </c>
      <c r="C29" s="4" t="s">
        <v>4</v>
      </c>
      <c r="D29" s="74">
        <v>58.1</v>
      </c>
    </row>
    <row r="30" spans="1:7">
      <c r="A30" s="5">
        <v>5</v>
      </c>
      <c r="B30" s="3" t="s">
        <v>99</v>
      </c>
      <c r="C30" s="4" t="s">
        <v>4</v>
      </c>
      <c r="D30" s="74">
        <v>225.44499999999999</v>
      </c>
    </row>
    <row r="31" spans="1:7" hidden="1">
      <c r="A31" s="5">
        <v>6</v>
      </c>
      <c r="B31" s="3" t="s">
        <v>108</v>
      </c>
      <c r="C31" s="4" t="s">
        <v>4</v>
      </c>
      <c r="D31" s="74"/>
      <c r="E31">
        <v>7.7</v>
      </c>
    </row>
    <row r="32" spans="1:7" ht="25.5" hidden="1">
      <c r="A32" s="5">
        <v>7</v>
      </c>
      <c r="B32" s="3" t="s">
        <v>101</v>
      </c>
      <c r="C32" s="4" t="s">
        <v>4</v>
      </c>
      <c r="D32" s="75"/>
    </row>
    <row r="33" spans="1:8" ht="51">
      <c r="A33" s="5">
        <v>6</v>
      </c>
      <c r="B33" s="3" t="s">
        <v>102</v>
      </c>
      <c r="C33" s="4" t="s">
        <v>4</v>
      </c>
      <c r="D33" s="74">
        <v>228.32900000000001</v>
      </c>
      <c r="F33" s="2"/>
      <c r="G33" s="2"/>
      <c r="H33" s="131"/>
    </row>
    <row r="34" spans="1:8">
      <c r="A34" s="5">
        <v>7</v>
      </c>
      <c r="B34" s="3" t="s">
        <v>105</v>
      </c>
      <c r="C34" s="4" t="s">
        <v>4</v>
      </c>
      <c r="D34" s="74">
        <v>420</v>
      </c>
      <c r="F34" s="2"/>
      <c r="G34" s="2"/>
      <c r="H34" s="131"/>
    </row>
    <row r="35" spans="1:8">
      <c r="A35" s="5">
        <v>8</v>
      </c>
      <c r="B35" s="3" t="s">
        <v>183</v>
      </c>
      <c r="C35" s="4" t="s">
        <v>4</v>
      </c>
      <c r="D35" s="74">
        <v>1315.117</v>
      </c>
      <c r="F35" s="2"/>
      <c r="G35" s="2"/>
      <c r="H35" s="85"/>
    </row>
    <row r="36" spans="1:8">
      <c r="A36" s="80"/>
      <c r="B36" s="81" t="s">
        <v>156</v>
      </c>
      <c r="C36" s="80"/>
      <c r="D36" s="82">
        <f>SUM(D24:D35)</f>
        <v>2822.0810000000001</v>
      </c>
    </row>
    <row r="39" spans="1:8">
      <c r="A39" s="122" t="s">
        <v>171</v>
      </c>
      <c r="B39" s="122"/>
      <c r="D39" s="121" t="s">
        <v>174</v>
      </c>
      <c r="E39" s="121"/>
      <c r="F39" s="121"/>
      <c r="G39" s="121"/>
      <c r="H39" s="121"/>
    </row>
  </sheetData>
  <mergeCells count="11">
    <mergeCell ref="D39:H39"/>
    <mergeCell ref="A39:B39"/>
    <mergeCell ref="A2:D2"/>
    <mergeCell ref="A7:D7"/>
    <mergeCell ref="A22:D22"/>
    <mergeCell ref="C5:C6"/>
    <mergeCell ref="B5:B6"/>
    <mergeCell ref="A5:A6"/>
    <mergeCell ref="D5:D6"/>
    <mergeCell ref="G24:G25"/>
    <mergeCell ref="H33:H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2019г с план</vt:lpstr>
      <vt:lpstr>прочие расшифровать</vt:lpstr>
      <vt:lpstr>'2019г с план'!Область_печати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</dc:creator>
  <cp:lastModifiedBy>Али</cp:lastModifiedBy>
  <cp:lastPrinted>2020-04-15T06:08:14Z</cp:lastPrinted>
  <dcterms:created xsi:type="dcterms:W3CDTF">2019-02-02T09:51:45Z</dcterms:created>
  <dcterms:modified xsi:type="dcterms:W3CDTF">2020-04-15T12:21:07Z</dcterms:modified>
</cp:coreProperties>
</file>