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195" windowHeight="11250" activeTab="1"/>
  </bookViews>
  <sheets>
    <sheet name="сведения" sheetId="1" r:id="rId1"/>
    <sheet name="отчет" sheetId="2" r:id="rId2"/>
  </sheets>
  <calcPr calcId="145621"/>
</workbook>
</file>

<file path=xl/calcChain.xml><?xml version="1.0" encoding="utf-8"?>
<calcChain xmlns="http://schemas.openxmlformats.org/spreadsheetml/2006/main">
  <c r="E85" i="2" l="1"/>
  <c r="F85" i="2" s="1"/>
  <c r="G85" i="2" s="1"/>
  <c r="G82" i="2"/>
  <c r="F82" i="2"/>
  <c r="F81" i="2"/>
  <c r="G81" i="2" s="1"/>
  <c r="G78" i="2"/>
  <c r="F78" i="2"/>
  <c r="G77" i="2"/>
  <c r="F77" i="2"/>
  <c r="G76" i="2"/>
  <c r="F76" i="2"/>
  <c r="G75" i="2"/>
  <c r="F75" i="2"/>
  <c r="G74" i="2"/>
  <c r="F74" i="2"/>
  <c r="G73" i="2"/>
  <c r="F73" i="2"/>
  <c r="G72" i="2"/>
  <c r="F72" i="2"/>
  <c r="G71" i="2"/>
  <c r="E70" i="2"/>
  <c r="G70" i="2" s="1"/>
  <c r="D70" i="2"/>
  <c r="G69" i="2"/>
  <c r="F69" i="2"/>
  <c r="G68" i="2"/>
  <c r="F68" i="2"/>
  <c r="G67" i="2"/>
  <c r="F67" i="2"/>
  <c r="G66" i="2"/>
  <c r="F66" i="2"/>
  <c r="G65" i="2"/>
  <c r="F65" i="2"/>
  <c r="G64" i="2"/>
  <c r="F64" i="2"/>
  <c r="G63" i="2"/>
  <c r="F63" i="2"/>
  <c r="G62" i="2"/>
  <c r="F62" i="2"/>
  <c r="G61" i="2"/>
  <c r="F61" i="2"/>
  <c r="G60" i="2"/>
  <c r="F60" i="2"/>
  <c r="G59" i="2"/>
  <c r="F59" i="2"/>
  <c r="G58" i="2"/>
  <c r="F58" i="2"/>
  <c r="G57" i="2"/>
  <c r="F57" i="2"/>
  <c r="G56" i="2"/>
  <c r="F56" i="2"/>
  <c r="G55" i="2"/>
  <c r="F55" i="2"/>
  <c r="G54" i="2"/>
  <c r="E53" i="2"/>
  <c r="G53" i="2" s="1"/>
  <c r="D53" i="2"/>
  <c r="D42" i="2" s="1"/>
  <c r="G52" i="2"/>
  <c r="F52" i="2"/>
  <c r="G51" i="2"/>
  <c r="F51" i="2"/>
  <c r="G50" i="2"/>
  <c r="F50" i="2"/>
  <c r="G49" i="2"/>
  <c r="F49" i="2"/>
  <c r="G48" i="2"/>
  <c r="G47" i="2"/>
  <c r="F47" i="2"/>
  <c r="G46" i="2"/>
  <c r="F46" i="2"/>
  <c r="G45" i="2"/>
  <c r="F45" i="2"/>
  <c r="G44" i="2"/>
  <c r="F44" i="2"/>
  <c r="G43" i="2"/>
  <c r="G40" i="2"/>
  <c r="G39" i="2"/>
  <c r="F39" i="2"/>
  <c r="G38" i="2"/>
  <c r="F38" i="2"/>
  <c r="G37" i="2"/>
  <c r="F37" i="2"/>
  <c r="G36" i="2"/>
  <c r="F36" i="2"/>
  <c r="G35" i="2"/>
  <c r="F35" i="2"/>
  <c r="F34" i="2"/>
  <c r="G33" i="2"/>
  <c r="F33" i="2"/>
  <c r="E31" i="2"/>
  <c r="G31" i="2" s="1"/>
  <c r="D31" i="2"/>
  <c r="G30" i="2"/>
  <c r="F30" i="2"/>
  <c r="G28" i="2"/>
  <c r="F28" i="2"/>
  <c r="E28" i="2"/>
  <c r="D28" i="2"/>
  <c r="G27" i="2"/>
  <c r="F27" i="2"/>
  <c r="G26" i="2"/>
  <c r="F26" i="2"/>
  <c r="G25" i="2"/>
  <c r="F25" i="2"/>
  <c r="F22" i="2" s="1"/>
  <c r="G24" i="2"/>
  <c r="F24" i="2"/>
  <c r="G22" i="2"/>
  <c r="E22" i="2"/>
  <c r="D22" i="2"/>
  <c r="G19" i="2"/>
  <c r="F19" i="2"/>
  <c r="E16" i="2"/>
  <c r="G16" i="2" s="1"/>
  <c r="D16" i="2"/>
  <c r="E15" i="2"/>
  <c r="G15" i="2" s="1"/>
  <c r="D15" i="2"/>
  <c r="F70" i="2" l="1"/>
  <c r="F15" i="2"/>
  <c r="F16" i="2"/>
  <c r="F31" i="2"/>
  <c r="D41" i="2"/>
  <c r="D79" i="2" s="1"/>
  <c r="F53" i="2"/>
  <c r="E41" i="2"/>
  <c r="E42" i="2"/>
  <c r="G42" i="2" s="1"/>
  <c r="F42" i="2" l="1"/>
  <c r="F41" i="2"/>
  <c r="E79" i="2"/>
  <c r="G41" i="2"/>
  <c r="G79" i="2" l="1"/>
  <c r="F79" i="2"/>
  <c r="E80" i="2"/>
  <c r="F80" i="2" s="1"/>
  <c r="G80" i="2" s="1"/>
  <c r="G42" i="1" l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39" i="1"/>
  <c r="G40" i="1"/>
  <c r="E41" i="1"/>
  <c r="F41" i="1"/>
  <c r="E69" i="1"/>
  <c r="E40" i="1" s="1"/>
  <c r="E52" i="1"/>
  <c r="D40" i="1"/>
  <c r="E30" i="1"/>
  <c r="D30" i="1"/>
  <c r="G18" i="1" l="1"/>
  <c r="G23" i="1"/>
  <c r="G24" i="1"/>
  <c r="G25" i="1"/>
  <c r="G26" i="1"/>
  <c r="G29" i="1"/>
  <c r="G32" i="1"/>
  <c r="G34" i="1"/>
  <c r="G35" i="1"/>
  <c r="G36" i="1"/>
  <c r="G37" i="1"/>
  <c r="G38" i="1"/>
  <c r="D15" i="1"/>
  <c r="F46" i="1" l="1"/>
  <c r="F48" i="1"/>
  <c r="E27" i="1"/>
  <c r="D27" i="1"/>
  <c r="G27" i="1" s="1"/>
  <c r="F45" i="1"/>
  <c r="F25" i="1" l="1"/>
  <c r="E21" i="1"/>
  <c r="D21" i="1"/>
  <c r="G21" i="1" l="1"/>
  <c r="E15" i="1" l="1"/>
  <c r="G15" i="1" s="1"/>
  <c r="D52" i="1"/>
  <c r="D69" i="1"/>
  <c r="G30" i="1"/>
  <c r="D41" i="1" l="1"/>
  <c r="G41" i="1" s="1"/>
  <c r="E14" i="1"/>
  <c r="E78" i="1" s="1"/>
  <c r="E79" i="1" s="1"/>
  <c r="D14" i="1"/>
  <c r="G14" i="1" l="1"/>
  <c r="D78" i="1"/>
  <c r="F79" i="1" s="1"/>
  <c r="G79" i="1" s="1"/>
  <c r="F67" i="1"/>
  <c r="F18" i="1" l="1"/>
  <c r="F23" i="1"/>
  <c r="F24" i="1"/>
  <c r="F26" i="1"/>
  <c r="F29" i="1"/>
  <c r="F32" i="1"/>
  <c r="F33" i="1"/>
  <c r="F34" i="1"/>
  <c r="F35" i="1"/>
  <c r="F36" i="1"/>
  <c r="F37" i="1"/>
  <c r="F38" i="1"/>
  <c r="F43" i="1"/>
  <c r="F44" i="1"/>
  <c r="F49" i="1"/>
  <c r="F50" i="1"/>
  <c r="F51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8" i="1"/>
  <c r="F71" i="1"/>
  <c r="F72" i="1"/>
  <c r="F73" i="1"/>
  <c r="F74" i="1"/>
  <c r="F75" i="1"/>
  <c r="F76" i="1"/>
  <c r="F77" i="1"/>
  <c r="F80" i="1"/>
  <c r="G80" i="1" s="1"/>
  <c r="F81" i="1"/>
  <c r="G81" i="1" s="1"/>
  <c r="F21" i="1" l="1"/>
  <c r="E84" i="1"/>
  <c r="F84" i="1" l="1"/>
  <c r="G84" i="1" s="1"/>
  <c r="F52" i="1"/>
  <c r="F40" i="1" s="1"/>
  <c r="F69" i="1"/>
  <c r="F30" i="1" l="1"/>
  <c r="F15" i="1"/>
  <c r="F27" i="1"/>
  <c r="F14" i="1" l="1"/>
  <c r="F78" i="1" l="1"/>
</calcChain>
</file>

<file path=xl/sharedStrings.xml><?xml version="1.0" encoding="utf-8"?>
<sst xmlns="http://schemas.openxmlformats.org/spreadsheetml/2006/main" count="442" uniqueCount="161">
  <si>
    <t>№№</t>
  </si>
  <si>
    <t>Наименование показателей тарифной сметы*</t>
  </si>
  <si>
    <t>Единица измер</t>
  </si>
  <si>
    <t>1.</t>
  </si>
  <si>
    <t>Затраты на производство товаров и предоставление услуг, всего</t>
  </si>
  <si>
    <t>тыс.тенг</t>
  </si>
  <si>
    <t>Материальные затраты, всего</t>
  </si>
  <si>
    <t>тыс.тен</t>
  </si>
  <si>
    <t>В том числе:</t>
  </si>
  <si>
    <t>1.1.</t>
  </si>
  <si>
    <t>Сырье и материалы</t>
  </si>
  <si>
    <t>тыс.тенге</t>
  </si>
  <si>
    <t>1.2.</t>
  </si>
  <si>
    <t>ГСМ</t>
  </si>
  <si>
    <t>1.3.</t>
  </si>
  <si>
    <t>Топливо (т/энергия)</t>
  </si>
  <si>
    <t>1.4.</t>
  </si>
  <si>
    <t>Энергия покупная</t>
  </si>
  <si>
    <t xml:space="preserve">2. </t>
  </si>
  <si>
    <t>Затраты на оплату труда, всего</t>
  </si>
  <si>
    <t>в том числе:</t>
  </si>
  <si>
    <t>2.1.</t>
  </si>
  <si>
    <t>Заработная плата</t>
  </si>
  <si>
    <t>2.2.</t>
  </si>
  <si>
    <t>Социальный налог</t>
  </si>
  <si>
    <t>3.</t>
  </si>
  <si>
    <t>Амортизация</t>
  </si>
  <si>
    <t>4.</t>
  </si>
  <si>
    <t>Ремонт, всего</t>
  </si>
  <si>
    <t>4.1.</t>
  </si>
  <si>
    <t>Прочие затраты, всего</t>
  </si>
  <si>
    <t>5.1.</t>
  </si>
  <si>
    <t>Услуги связи</t>
  </si>
  <si>
    <t>5.2.</t>
  </si>
  <si>
    <t>услуги утилизации</t>
  </si>
  <si>
    <t>5.3.</t>
  </si>
  <si>
    <t>шиномонтажные работы</t>
  </si>
  <si>
    <t>5.4.</t>
  </si>
  <si>
    <t>Охрана труда и ТБ</t>
  </si>
  <si>
    <t>5.5.</t>
  </si>
  <si>
    <t>ТО транспортных средств</t>
  </si>
  <si>
    <t>5.6.</t>
  </si>
  <si>
    <t>командировочные расходы</t>
  </si>
  <si>
    <t>5.7.</t>
  </si>
  <si>
    <t>Обязательные виды страхования</t>
  </si>
  <si>
    <t>П</t>
  </si>
  <si>
    <t>Расходы периода, всего</t>
  </si>
  <si>
    <t>6.</t>
  </si>
  <si>
    <t>Общие и административ расходы, всего</t>
  </si>
  <si>
    <t>6.1.</t>
  </si>
  <si>
    <t>Заработная плата адм. персонала</t>
  </si>
  <si>
    <t>6.2.</t>
  </si>
  <si>
    <t>6.3.</t>
  </si>
  <si>
    <t>Услуги банка</t>
  </si>
  <si>
    <t>6.4.</t>
  </si>
  <si>
    <t>6.5.</t>
  </si>
  <si>
    <t xml:space="preserve">Расходы на содержание и обслуживание технических средств, узлов связи, ВТ </t>
  </si>
  <si>
    <t>6.6.</t>
  </si>
  <si>
    <t>Коммунальные услуги</t>
  </si>
  <si>
    <t>6.7.</t>
  </si>
  <si>
    <t>Услуги сторонних организаций</t>
  </si>
  <si>
    <t>аудиторские услуги</t>
  </si>
  <si>
    <t>услуги переплета</t>
  </si>
  <si>
    <t>объявление в газету</t>
  </si>
  <si>
    <t>услуги технической библиотеки</t>
  </si>
  <si>
    <t>услуги правовой информации по абон.обслуживанию базы данных Закон</t>
  </si>
  <si>
    <t>нотариальные услуги</t>
  </si>
  <si>
    <t>услуги ТОО Инфотехс сервис</t>
  </si>
  <si>
    <t>услуги ТОО Инком</t>
  </si>
  <si>
    <t>6.8.</t>
  </si>
  <si>
    <t>Командировочные расходы</t>
  </si>
  <si>
    <t>6.9.</t>
  </si>
  <si>
    <t>услуги связи</t>
  </si>
  <si>
    <t>6.10.</t>
  </si>
  <si>
    <t>Периодическая печать и почт. услуги</t>
  </si>
  <si>
    <t>6.11.</t>
  </si>
  <si>
    <t>Содержание служебного транспорта (ГСМ)</t>
  </si>
  <si>
    <t>6.12.</t>
  </si>
  <si>
    <t>Плата за пользование водными ресурсами поверхностных источников</t>
  </si>
  <si>
    <t>6.13.</t>
  </si>
  <si>
    <t>Налоги</t>
  </si>
  <si>
    <t>земельный</t>
  </si>
  <si>
    <t>имущественный</t>
  </si>
  <si>
    <t>охрана окружающей среды</t>
  </si>
  <si>
    <t>транспортный</t>
  </si>
  <si>
    <t>6.14.</t>
  </si>
  <si>
    <t>канцтовары</t>
  </si>
  <si>
    <t>хозтовары</t>
  </si>
  <si>
    <t>повышение квалификации адм.персонала</t>
  </si>
  <si>
    <t>Ш</t>
  </si>
  <si>
    <t xml:space="preserve">Всего затрат </t>
  </si>
  <si>
    <t>1У</t>
  </si>
  <si>
    <t>Прибыль+,убыток-.</t>
  </si>
  <si>
    <t>У</t>
  </si>
  <si>
    <t>Всего доходов</t>
  </si>
  <si>
    <t>У1</t>
  </si>
  <si>
    <t>Объемы оказываемых услуг</t>
  </si>
  <si>
    <t>тыс.куб.м.</t>
  </si>
  <si>
    <t>УП</t>
  </si>
  <si>
    <t>Нормативные потери</t>
  </si>
  <si>
    <t>%</t>
  </si>
  <si>
    <t>УШ</t>
  </si>
  <si>
    <t>Тариф (без НДС)</t>
  </si>
  <si>
    <t>тенге</t>
  </si>
  <si>
    <t xml:space="preserve">Предусмотрено в утвержденной тарифной смете </t>
  </si>
  <si>
    <t>Фактически сложившиеся показатели тарифной сметы</t>
  </si>
  <si>
    <t>Причины отклонения</t>
  </si>
  <si>
    <t>Отклонение</t>
  </si>
  <si>
    <t>в %</t>
  </si>
  <si>
    <t>в натуральном выражении</t>
  </si>
  <si>
    <t>Гл.экономист</t>
  </si>
  <si>
    <t>Р.Хасанова</t>
  </si>
  <si>
    <t>Согласно Приложению 1</t>
  </si>
  <si>
    <t>к Правилам утверждения предельного уровня тарифов (цен, ставок сборов) и тарифных смет на регулируемые услуги (товары, работы) субъектов естественных монополий, утвержденным приказом Агенства РК по регулированию естественных монополий от 17.07.2013 года № 213-ОД</t>
  </si>
  <si>
    <t>СВЕДЕНИЯ</t>
  </si>
  <si>
    <t>об  исполнении тарифной сметы по регулируемому виду деятельности: Регулирование поверхностого стока р.Есиль при помощи подпорных гидротехнических сооружений Сергеевского, Петропавловского и Шарыкского гидроузлов с водохранилищами Северо-Казахстанского филиала РГП "Казводхоз"</t>
  </si>
  <si>
    <t>Индекс ИТС-1</t>
  </si>
  <si>
    <t>Согласно Приложению 2</t>
  </si>
  <si>
    <t>к Правилам утверждения тарифов (цен, ставок сборов) и тарифных смет на регулируемые услуги (товары, работы) субъектов естественных монополий, утвержденным приказом Агенства РК по регулированию естественных монополий от 19.07.2013 года № 215-ОД</t>
  </si>
  <si>
    <t>ОТЧЕТ</t>
  </si>
  <si>
    <t>Индекс ОИТС-1</t>
  </si>
  <si>
    <t>Наименование организации: Северо-Казахстанский филиал РГП "Казводхоз"</t>
  </si>
  <si>
    <t>Адрес: г.Петропавловск, ул.К.Сутюшева, 58</t>
  </si>
  <si>
    <t>Телефон: 46-33-94; 46-74-18</t>
  </si>
  <si>
    <t>Адрес электронной почты: severvodhoz@bk.ru</t>
  </si>
  <si>
    <t>За счет уменьшения объемов услуг.</t>
  </si>
  <si>
    <t>1) АО "Кызылжар су" установка счетчиков воды населением города в благоустроенных домах и проведение водосберегающих технологий на предприятиях города; 2) АО "СевКазЭнерго" уменьшения объема забираемой воды за счет увеличения доли оборотного водоснабжения, снижения технических потерь воды.</t>
  </si>
  <si>
    <t>Текущий ремонт, не приводящ  к увелич ст-ти осн ср-тв</t>
  </si>
  <si>
    <t>Периодичность: полугодовая</t>
  </si>
  <si>
    <t>Периодичность:полугодовая</t>
  </si>
  <si>
    <t>фактическое начисление, согласно штатному расписанию</t>
  </si>
  <si>
    <t>Фамилия и телефон исполнителя: Хасанова Р.Р., 8/7152/46-33-94</t>
  </si>
  <si>
    <t>Вр.и.о.директора</t>
  </si>
  <si>
    <t>2.3.</t>
  </si>
  <si>
    <t>обязательное социальное медицинское страхование</t>
  </si>
  <si>
    <t>страхование работников от несчастных случаев</t>
  </si>
  <si>
    <t>6.9.1.</t>
  </si>
  <si>
    <t>6.9.2.</t>
  </si>
  <si>
    <t>6.9.3.</t>
  </si>
  <si>
    <t>6.9.4.</t>
  </si>
  <si>
    <t>6.9.5.</t>
  </si>
  <si>
    <t>6.9.6.</t>
  </si>
  <si>
    <t>6.9.7.</t>
  </si>
  <si>
    <t>6.9.8.</t>
  </si>
  <si>
    <t>6.9.9.</t>
  </si>
  <si>
    <t>6.9.10.</t>
  </si>
  <si>
    <t>6.15.</t>
  </si>
  <si>
    <t>6.16.1.</t>
  </si>
  <si>
    <t>6.16.2.</t>
  </si>
  <si>
    <t>6.16.3.</t>
  </si>
  <si>
    <t>6.16.4.</t>
  </si>
  <si>
    <t>6.16.</t>
  </si>
  <si>
    <t>6.17.</t>
  </si>
  <si>
    <t>Ш.Ибатуллин</t>
  </si>
  <si>
    <t>Отчетный период  1 полугодие 2019 года</t>
  </si>
  <si>
    <t>Отчетный период 12 месяцев 2019 года</t>
  </si>
  <si>
    <t>5.8.</t>
  </si>
  <si>
    <t>Ежегодный медиицнский осмотр</t>
  </si>
  <si>
    <t>обязательное страхование гражданско-правовой ответственности владельцев транспортных средств</t>
  </si>
  <si>
    <t xml:space="preserve">услуги  1С Бухгалтерия </t>
  </si>
  <si>
    <t>услуги спеуциализированного охранного агенства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</si>
</sst>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</font>
    <font>
      <sz val="14"/>
      <color theme="1"/>
      <name val="Calibri"/>
      <family val="2"/>
      <charset val="204"/>
      <scheme val="minor"/>
    </font>
    <font>
      <b/>
      <i/>
      <sz val="14"/>
      <name val="Times New Roman"/>
      <family val="1"/>
    </font>
    <font>
      <sz val="14"/>
      <name val="Times New Roman"/>
      <family val="1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6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wrapText="1"/>
    </xf>
    <xf numFmtId="0" fontId="4" fillId="0" borderId="0" xfId="0" applyFont="1"/>
    <xf numFmtId="0" fontId="5" fillId="0" borderId="3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justify" vertical="center" wrapText="1"/>
    </xf>
    <xf numFmtId="9" fontId="5" fillId="0" borderId="2" xfId="1" applyNumberFormat="1" applyFont="1" applyBorder="1" applyAlignment="1">
      <alignment horizontal="center" vertical="center"/>
    </xf>
    <xf numFmtId="0" fontId="6" fillId="0" borderId="2" xfId="0" applyFont="1" applyBorder="1"/>
    <xf numFmtId="0" fontId="7" fillId="0" borderId="1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justify" vertical="center" wrapText="1"/>
    </xf>
    <xf numFmtId="0" fontId="7" fillId="0" borderId="3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justify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justify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justify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justify" vertical="center" wrapText="1"/>
    </xf>
    <xf numFmtId="0" fontId="6" fillId="0" borderId="0" xfId="0" applyFont="1"/>
    <xf numFmtId="0" fontId="3" fillId="0" borderId="0" xfId="0" applyFont="1"/>
    <xf numFmtId="0" fontId="0" fillId="0" borderId="0" xfId="0" applyAlignment="1">
      <alignment horizontal="center" wrapText="1"/>
    </xf>
    <xf numFmtId="0" fontId="4" fillId="0" borderId="0" xfId="0" applyFont="1" applyAlignment="1"/>
    <xf numFmtId="0" fontId="4" fillId="0" borderId="0" xfId="0" applyFont="1" applyAlignment="1">
      <alignment horizontal="left"/>
    </xf>
    <xf numFmtId="164" fontId="5" fillId="0" borderId="2" xfId="1" applyNumberFormat="1" applyFont="1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165" fontId="5" fillId="0" borderId="2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center" vertical="center" wrapText="1"/>
    </xf>
    <xf numFmtId="4" fontId="11" fillId="0" borderId="1" xfId="2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wrapText="1"/>
    </xf>
    <xf numFmtId="4" fontId="5" fillId="0" borderId="2" xfId="1" applyNumberFormat="1" applyFont="1" applyBorder="1" applyAlignment="1">
      <alignment horizontal="center" vertical="center"/>
    </xf>
    <xf numFmtId="4" fontId="5" fillId="0" borderId="3" xfId="1" applyNumberFormat="1" applyFont="1" applyBorder="1" applyAlignment="1">
      <alignment horizontal="center" vertical="center" wrapText="1"/>
    </xf>
    <xf numFmtId="4" fontId="8" fillId="0" borderId="3" xfId="1" applyNumberFormat="1" applyFont="1" applyBorder="1" applyAlignment="1">
      <alignment horizontal="center" vertical="center" wrapText="1"/>
    </xf>
    <xf numFmtId="4" fontId="8" fillId="0" borderId="2" xfId="1" applyNumberFormat="1" applyFont="1" applyBorder="1" applyAlignment="1">
      <alignment horizontal="center" vertical="center"/>
    </xf>
    <xf numFmtId="4" fontId="9" fillId="0" borderId="2" xfId="1" applyNumberFormat="1" applyFont="1" applyBorder="1" applyAlignment="1">
      <alignment horizontal="center" vertical="center"/>
    </xf>
    <xf numFmtId="4" fontId="8" fillId="0" borderId="2" xfId="1" applyNumberFormat="1" applyFont="1" applyBorder="1" applyAlignment="1">
      <alignment horizontal="center" vertical="center" wrapText="1"/>
    </xf>
    <xf numFmtId="4" fontId="5" fillId="0" borderId="2" xfId="1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4" fontId="11" fillId="0" borderId="1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4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justify" vertical="center" wrapText="1"/>
    </xf>
    <xf numFmtId="0" fontId="5" fillId="0" borderId="1" xfId="1" applyFont="1" applyBorder="1" applyAlignment="1">
      <alignment horizontal="justify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4" fontId="11" fillId="0" borderId="4" xfId="2" applyNumberFormat="1" applyFont="1" applyFill="1" applyBorder="1" applyAlignment="1">
      <alignment horizontal="center" vertical="center" wrapText="1"/>
    </xf>
    <xf numFmtId="4" fontId="11" fillId="0" borderId="8" xfId="2" applyNumberFormat="1" applyFont="1" applyFill="1" applyBorder="1" applyAlignment="1">
      <alignment horizontal="center" vertical="center" wrapText="1"/>
    </xf>
    <xf numFmtId="4" fontId="11" fillId="0" borderId="1" xfId="2" applyNumberFormat="1" applyFont="1" applyFill="1" applyBorder="1" applyAlignment="1">
      <alignment horizontal="center" vertical="center" wrapText="1"/>
    </xf>
    <xf numFmtId="0" fontId="9" fillId="0" borderId="0" xfId="2" applyFont="1" applyFill="1" applyAlignment="1">
      <alignment horizontal="left" vertical="center" wrapText="1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8"/>
  <sheetViews>
    <sheetView topLeftCell="A69" workbookViewId="0">
      <selection activeCell="A86" sqref="A86:H90"/>
    </sheetView>
  </sheetViews>
  <sheetFormatPr defaultRowHeight="15" x14ac:dyDescent="0.25"/>
  <cols>
    <col min="2" max="2" width="48" customWidth="1"/>
    <col min="3" max="3" width="16" customWidth="1"/>
    <col min="4" max="4" width="22.140625" customWidth="1"/>
    <col min="5" max="5" width="22.28515625" customWidth="1"/>
    <col min="6" max="6" width="18.5703125" customWidth="1"/>
    <col min="7" max="7" width="17.85546875" customWidth="1"/>
    <col min="8" max="8" width="28.85546875" customWidth="1"/>
  </cols>
  <sheetData>
    <row r="1" spans="1:8" x14ac:dyDescent="0.25">
      <c r="F1" s="45" t="s">
        <v>112</v>
      </c>
      <c r="G1" s="45"/>
      <c r="H1" s="45"/>
    </row>
    <row r="2" spans="1:8" ht="86.25" customHeight="1" x14ac:dyDescent="0.25">
      <c r="F2" s="48" t="s">
        <v>113</v>
      </c>
      <c r="G2" s="48"/>
      <c r="H2" s="48"/>
    </row>
    <row r="3" spans="1:8" ht="19.5" customHeight="1" x14ac:dyDescent="0.25">
      <c r="F3" s="23"/>
      <c r="G3" s="23"/>
      <c r="H3" s="23"/>
    </row>
    <row r="4" spans="1:8" ht="18.75" x14ac:dyDescent="0.3">
      <c r="A4" s="52" t="s">
        <v>114</v>
      </c>
      <c r="B4" s="52"/>
      <c r="C4" s="52"/>
      <c r="D4" s="52"/>
      <c r="E4" s="52"/>
      <c r="F4" s="52"/>
      <c r="G4" s="52"/>
      <c r="H4" s="52"/>
    </row>
    <row r="5" spans="1:8" ht="63" customHeight="1" x14ac:dyDescent="0.3">
      <c r="A5" s="46" t="s">
        <v>115</v>
      </c>
      <c r="B5" s="46"/>
      <c r="C5" s="46"/>
      <c r="D5" s="46"/>
      <c r="E5" s="46"/>
      <c r="F5" s="46"/>
      <c r="G5" s="46"/>
      <c r="H5" s="46"/>
    </row>
    <row r="6" spans="1:8" ht="22.5" customHeight="1" x14ac:dyDescent="0.3">
      <c r="A6" s="46" t="s">
        <v>155</v>
      </c>
      <c r="B6" s="46"/>
      <c r="C6" s="46"/>
      <c r="D6" s="46"/>
      <c r="E6" s="46"/>
      <c r="F6" s="46"/>
      <c r="G6" s="46"/>
      <c r="H6" s="46"/>
    </row>
    <row r="7" spans="1:8" ht="22.5" customHeight="1" x14ac:dyDescent="0.3">
      <c r="A7" s="47" t="s">
        <v>116</v>
      </c>
      <c r="B7" s="47"/>
      <c r="C7" s="2"/>
      <c r="D7" s="2"/>
      <c r="E7" s="2"/>
      <c r="F7" s="2"/>
      <c r="G7" s="2"/>
      <c r="H7" s="2"/>
    </row>
    <row r="8" spans="1:8" ht="22.5" customHeight="1" x14ac:dyDescent="0.3">
      <c r="A8" s="47" t="s">
        <v>128</v>
      </c>
      <c r="B8" s="47"/>
      <c r="C8" s="2"/>
      <c r="D8" s="2"/>
      <c r="E8" s="2"/>
      <c r="F8" s="2"/>
      <c r="G8" s="2"/>
      <c r="H8" s="2"/>
    </row>
    <row r="9" spans="1:8" ht="18.75" x14ac:dyDescent="0.3">
      <c r="A9" s="3"/>
      <c r="B9" s="3"/>
      <c r="C9" s="3"/>
      <c r="D9" s="3"/>
      <c r="E9" s="3"/>
      <c r="F9" s="3"/>
      <c r="G9" s="3"/>
      <c r="H9" s="3"/>
    </row>
    <row r="10" spans="1:8" ht="18.75" x14ac:dyDescent="0.3">
      <c r="A10" s="3"/>
      <c r="B10" s="3"/>
      <c r="C10" s="3"/>
      <c r="D10" s="3"/>
      <c r="E10" s="3"/>
      <c r="F10" s="3"/>
      <c r="G10" s="3"/>
      <c r="H10" s="3"/>
    </row>
    <row r="11" spans="1:8" ht="15.75" customHeight="1" x14ac:dyDescent="0.25">
      <c r="A11" s="53" t="s">
        <v>0</v>
      </c>
      <c r="B11" s="53" t="s">
        <v>1</v>
      </c>
      <c r="C11" s="53" t="s">
        <v>2</v>
      </c>
      <c r="D11" s="53" t="s">
        <v>104</v>
      </c>
      <c r="E11" s="53" t="s">
        <v>105</v>
      </c>
      <c r="F11" s="57" t="s">
        <v>107</v>
      </c>
      <c r="G11" s="58"/>
      <c r="H11" s="49" t="s">
        <v>106</v>
      </c>
    </row>
    <row r="12" spans="1:8" ht="54" customHeight="1" x14ac:dyDescent="0.25">
      <c r="A12" s="61"/>
      <c r="B12" s="61"/>
      <c r="C12" s="61"/>
      <c r="D12" s="61"/>
      <c r="E12" s="61"/>
      <c r="F12" s="59"/>
      <c r="G12" s="60"/>
      <c r="H12" s="50"/>
    </row>
    <row r="13" spans="1:8" ht="54" customHeight="1" x14ac:dyDescent="0.25">
      <c r="A13" s="54"/>
      <c r="B13" s="54"/>
      <c r="C13" s="54"/>
      <c r="D13" s="54"/>
      <c r="E13" s="54"/>
      <c r="F13" s="4" t="s">
        <v>109</v>
      </c>
      <c r="G13" s="5" t="s">
        <v>108</v>
      </c>
      <c r="H13" s="51"/>
    </row>
    <row r="14" spans="1:8" ht="37.5" x14ac:dyDescent="0.3">
      <c r="A14" s="5" t="s">
        <v>3</v>
      </c>
      <c r="B14" s="6" t="s">
        <v>4</v>
      </c>
      <c r="C14" s="4" t="s">
        <v>5</v>
      </c>
      <c r="D14" s="34">
        <f>D15+D21+D26+D27+D30</f>
        <v>20428</v>
      </c>
      <c r="E14" s="35">
        <f>E15+E21+E26+E27+E30</f>
        <v>20428</v>
      </c>
      <c r="F14" s="35">
        <f>E14-D14</f>
        <v>0</v>
      </c>
      <c r="G14" s="26">
        <f>E14/D14</f>
        <v>1</v>
      </c>
      <c r="H14" s="8"/>
    </row>
    <row r="15" spans="1:8" ht="19.5" x14ac:dyDescent="0.3">
      <c r="A15" s="9">
        <v>1</v>
      </c>
      <c r="B15" s="10" t="s">
        <v>6</v>
      </c>
      <c r="C15" s="11" t="s">
        <v>7</v>
      </c>
      <c r="D15" s="34">
        <f>D18</f>
        <v>368</v>
      </c>
      <c r="E15" s="35">
        <f>E18</f>
        <v>368</v>
      </c>
      <c r="F15" s="35">
        <f t="shared" ref="F15:F81" si="0">E15-D15</f>
        <v>0</v>
      </c>
      <c r="G15" s="26">
        <f t="shared" ref="G15:G37" si="1">E15/D15</f>
        <v>1</v>
      </c>
      <c r="H15" s="8"/>
    </row>
    <row r="16" spans="1:8" ht="18.75" x14ac:dyDescent="0.3">
      <c r="A16" s="12"/>
      <c r="B16" s="13" t="s">
        <v>8</v>
      </c>
      <c r="C16" s="14"/>
      <c r="D16" s="34"/>
      <c r="E16" s="36"/>
      <c r="F16" s="35"/>
      <c r="G16" s="26"/>
      <c r="H16" s="8"/>
    </row>
    <row r="17" spans="1:8" ht="18.75" x14ac:dyDescent="0.3">
      <c r="A17" s="12" t="s">
        <v>9</v>
      </c>
      <c r="B17" s="13" t="s">
        <v>10</v>
      </c>
      <c r="C17" s="14" t="s">
        <v>11</v>
      </c>
      <c r="D17" s="34"/>
      <c r="E17" s="36"/>
      <c r="F17" s="35"/>
      <c r="G17" s="26"/>
      <c r="H17" s="8"/>
    </row>
    <row r="18" spans="1:8" ht="18.75" x14ac:dyDescent="0.3">
      <c r="A18" s="12" t="s">
        <v>12</v>
      </c>
      <c r="B18" s="13" t="s">
        <v>13</v>
      </c>
      <c r="C18" s="14" t="s">
        <v>11</v>
      </c>
      <c r="D18" s="37">
        <v>368</v>
      </c>
      <c r="E18" s="36">
        <v>368</v>
      </c>
      <c r="F18" s="35">
        <f t="shared" si="0"/>
        <v>0</v>
      </c>
      <c r="G18" s="26">
        <f t="shared" si="1"/>
        <v>1</v>
      </c>
      <c r="H18" s="8"/>
    </row>
    <row r="19" spans="1:8" ht="18.75" x14ac:dyDescent="0.3">
      <c r="A19" s="12" t="s">
        <v>14</v>
      </c>
      <c r="B19" s="13" t="s">
        <v>15</v>
      </c>
      <c r="C19" s="14" t="s">
        <v>11</v>
      </c>
      <c r="D19" s="34"/>
      <c r="E19" s="36"/>
      <c r="F19" s="35"/>
      <c r="G19" s="26"/>
      <c r="H19" s="8"/>
    </row>
    <row r="20" spans="1:8" ht="18.75" x14ac:dyDescent="0.3">
      <c r="A20" s="12" t="s">
        <v>16</v>
      </c>
      <c r="B20" s="13" t="s">
        <v>17</v>
      </c>
      <c r="C20" s="14" t="s">
        <v>11</v>
      </c>
      <c r="D20" s="34"/>
      <c r="E20" s="36"/>
      <c r="F20" s="35"/>
      <c r="G20" s="26"/>
      <c r="H20" s="8"/>
    </row>
    <row r="21" spans="1:8" ht="19.5" x14ac:dyDescent="0.3">
      <c r="A21" s="9" t="s">
        <v>18</v>
      </c>
      <c r="B21" s="10" t="s">
        <v>19</v>
      </c>
      <c r="C21" s="4" t="s">
        <v>5</v>
      </c>
      <c r="D21" s="34">
        <f>D23+D24+D25</f>
        <v>12922</v>
      </c>
      <c r="E21" s="34">
        <f t="shared" ref="E21:F21" si="2">E23+E24+E25</f>
        <v>12922</v>
      </c>
      <c r="F21" s="34">
        <f t="shared" si="2"/>
        <v>0</v>
      </c>
      <c r="G21" s="26">
        <f t="shared" si="1"/>
        <v>1</v>
      </c>
      <c r="H21" s="8"/>
    </row>
    <row r="22" spans="1:8" ht="18.75" x14ac:dyDescent="0.3">
      <c r="A22" s="12"/>
      <c r="B22" s="13" t="s">
        <v>20</v>
      </c>
      <c r="C22" s="14"/>
      <c r="D22" s="34"/>
      <c r="E22" s="36"/>
      <c r="F22" s="35"/>
      <c r="G22" s="26"/>
      <c r="H22" s="8"/>
    </row>
    <row r="23" spans="1:8" ht="18.75" customHeight="1" x14ac:dyDescent="0.25">
      <c r="A23" s="12" t="s">
        <v>21</v>
      </c>
      <c r="B23" s="13" t="s">
        <v>22</v>
      </c>
      <c r="C23" s="14" t="s">
        <v>11</v>
      </c>
      <c r="D23" s="37">
        <v>11742</v>
      </c>
      <c r="E23" s="36">
        <v>11742</v>
      </c>
      <c r="F23" s="35">
        <f t="shared" si="0"/>
        <v>0</v>
      </c>
      <c r="G23" s="26">
        <f t="shared" si="1"/>
        <v>1</v>
      </c>
      <c r="H23" s="62"/>
    </row>
    <row r="24" spans="1:8" ht="18.75" x14ac:dyDescent="0.25">
      <c r="A24" s="12" t="s">
        <v>23</v>
      </c>
      <c r="B24" s="13" t="s">
        <v>24</v>
      </c>
      <c r="C24" s="14" t="s">
        <v>11</v>
      </c>
      <c r="D24" s="37">
        <v>1004</v>
      </c>
      <c r="E24" s="36">
        <v>1004</v>
      </c>
      <c r="F24" s="35">
        <f t="shared" si="0"/>
        <v>0</v>
      </c>
      <c r="G24" s="26">
        <f t="shared" si="1"/>
        <v>1</v>
      </c>
      <c r="H24" s="63"/>
    </row>
    <row r="25" spans="1:8" ht="37.5" x14ac:dyDescent="0.25">
      <c r="A25" s="12" t="s">
        <v>133</v>
      </c>
      <c r="B25" s="13" t="s">
        <v>134</v>
      </c>
      <c r="C25" s="15" t="s">
        <v>11</v>
      </c>
      <c r="D25" s="37">
        <v>176</v>
      </c>
      <c r="E25" s="36">
        <v>176</v>
      </c>
      <c r="F25" s="35">
        <f t="shared" si="0"/>
        <v>0</v>
      </c>
      <c r="G25" s="26">
        <f t="shared" si="1"/>
        <v>1</v>
      </c>
      <c r="H25" s="64"/>
    </row>
    <row r="26" spans="1:8" ht="19.5" x14ac:dyDescent="0.3">
      <c r="A26" s="9" t="s">
        <v>25</v>
      </c>
      <c r="B26" s="10" t="s">
        <v>26</v>
      </c>
      <c r="C26" s="4" t="s">
        <v>5</v>
      </c>
      <c r="D26" s="34">
        <v>2328</v>
      </c>
      <c r="E26" s="35">
        <v>2328</v>
      </c>
      <c r="F26" s="35">
        <f t="shared" si="0"/>
        <v>0</v>
      </c>
      <c r="G26" s="26">
        <f t="shared" si="1"/>
        <v>1</v>
      </c>
      <c r="H26" s="8"/>
    </row>
    <row r="27" spans="1:8" ht="19.5" x14ac:dyDescent="0.3">
      <c r="A27" s="9" t="s">
        <v>27</v>
      </c>
      <c r="B27" s="10" t="s">
        <v>28</v>
      </c>
      <c r="C27" s="4" t="s">
        <v>5</v>
      </c>
      <c r="D27" s="34">
        <f>D29</f>
        <v>4338</v>
      </c>
      <c r="E27" s="34">
        <f>E29</f>
        <v>4338</v>
      </c>
      <c r="F27" s="35">
        <f t="shared" si="0"/>
        <v>0</v>
      </c>
      <c r="G27" s="26">
        <f t="shared" si="1"/>
        <v>1</v>
      </c>
      <c r="H27" s="8"/>
    </row>
    <row r="28" spans="1:8" ht="18.75" x14ac:dyDescent="0.3">
      <c r="A28" s="12"/>
      <c r="B28" s="13" t="s">
        <v>20</v>
      </c>
      <c r="C28" s="14"/>
      <c r="D28" s="34"/>
      <c r="E28" s="36"/>
      <c r="F28" s="35"/>
      <c r="G28" s="26"/>
      <c r="H28" s="8"/>
    </row>
    <row r="29" spans="1:8" ht="37.5" x14ac:dyDescent="0.3">
      <c r="A29" s="12" t="s">
        <v>29</v>
      </c>
      <c r="B29" s="13" t="s">
        <v>127</v>
      </c>
      <c r="C29" s="14" t="s">
        <v>11</v>
      </c>
      <c r="D29" s="38">
        <v>4338</v>
      </c>
      <c r="E29" s="36">
        <v>4338</v>
      </c>
      <c r="F29" s="35">
        <f t="shared" si="0"/>
        <v>0</v>
      </c>
      <c r="G29" s="26">
        <f t="shared" si="1"/>
        <v>1</v>
      </c>
      <c r="H29" s="8"/>
    </row>
    <row r="30" spans="1:8" ht="19.5" x14ac:dyDescent="0.3">
      <c r="A30" s="9">
        <v>5</v>
      </c>
      <c r="B30" s="10" t="s">
        <v>30</v>
      </c>
      <c r="C30" s="4" t="s">
        <v>5</v>
      </c>
      <c r="D30" s="34">
        <f>D32+D33+D34+D35+D36+D37+D38+D39</f>
        <v>472</v>
      </c>
      <c r="E30" s="34">
        <f>E32+E33+E34+E35+E36+E37+E38+E39</f>
        <v>472</v>
      </c>
      <c r="F30" s="35">
        <f t="shared" si="0"/>
        <v>0</v>
      </c>
      <c r="G30" s="26">
        <f t="shared" si="1"/>
        <v>1</v>
      </c>
      <c r="H30" s="8"/>
    </row>
    <row r="31" spans="1:8" ht="18.75" x14ac:dyDescent="0.3">
      <c r="A31" s="12"/>
      <c r="B31" s="13" t="s">
        <v>20</v>
      </c>
      <c r="C31" s="14"/>
      <c r="D31" s="34"/>
      <c r="E31" s="36"/>
      <c r="F31" s="35"/>
      <c r="G31" s="26"/>
      <c r="H31" s="8"/>
    </row>
    <row r="32" spans="1:8" ht="18.75" x14ac:dyDescent="0.3">
      <c r="A32" s="12" t="s">
        <v>31</v>
      </c>
      <c r="B32" s="13" t="s">
        <v>32</v>
      </c>
      <c r="C32" s="14" t="s">
        <v>11</v>
      </c>
      <c r="D32" s="37">
        <v>58</v>
      </c>
      <c r="E32" s="37">
        <v>58</v>
      </c>
      <c r="F32" s="35">
        <f t="shared" si="0"/>
        <v>0</v>
      </c>
      <c r="G32" s="26">
        <f t="shared" si="1"/>
        <v>1</v>
      </c>
      <c r="H32" s="8"/>
    </row>
    <row r="33" spans="1:8" ht="18.75" x14ac:dyDescent="0.3">
      <c r="A33" s="15" t="s">
        <v>33</v>
      </c>
      <c r="B33" s="16" t="s">
        <v>34</v>
      </c>
      <c r="C33" s="15" t="s">
        <v>11</v>
      </c>
      <c r="D33" s="37">
        <v>5</v>
      </c>
      <c r="E33" s="37">
        <v>5</v>
      </c>
      <c r="F33" s="35">
        <f t="shared" si="0"/>
        <v>0</v>
      </c>
      <c r="G33" s="26"/>
      <c r="H33" s="8"/>
    </row>
    <row r="34" spans="1:8" ht="18.75" x14ac:dyDescent="0.3">
      <c r="A34" s="15" t="s">
        <v>35</v>
      </c>
      <c r="B34" s="16" t="s">
        <v>36</v>
      </c>
      <c r="C34" s="15" t="s">
        <v>11</v>
      </c>
      <c r="D34" s="37">
        <v>5</v>
      </c>
      <c r="E34" s="37">
        <v>5</v>
      </c>
      <c r="F34" s="35">
        <f t="shared" si="0"/>
        <v>0</v>
      </c>
      <c r="G34" s="26">
        <f t="shared" si="1"/>
        <v>1</v>
      </c>
      <c r="H34" s="8"/>
    </row>
    <row r="35" spans="1:8" ht="18.75" x14ac:dyDescent="0.3">
      <c r="A35" s="12" t="s">
        <v>37</v>
      </c>
      <c r="B35" s="13" t="s">
        <v>38</v>
      </c>
      <c r="C35" s="14" t="s">
        <v>11</v>
      </c>
      <c r="D35" s="37">
        <v>233</v>
      </c>
      <c r="E35" s="37">
        <v>233</v>
      </c>
      <c r="F35" s="35">
        <f t="shared" si="0"/>
        <v>0</v>
      </c>
      <c r="G35" s="26">
        <f t="shared" si="1"/>
        <v>1</v>
      </c>
      <c r="H35" s="8"/>
    </row>
    <row r="36" spans="1:8" ht="18.75" x14ac:dyDescent="0.3">
      <c r="A36" s="15" t="s">
        <v>39</v>
      </c>
      <c r="B36" s="16" t="s">
        <v>40</v>
      </c>
      <c r="C36" s="15" t="s">
        <v>11</v>
      </c>
      <c r="D36" s="37">
        <v>12</v>
      </c>
      <c r="E36" s="37">
        <v>12</v>
      </c>
      <c r="F36" s="35">
        <f t="shared" si="0"/>
        <v>0</v>
      </c>
      <c r="G36" s="26">
        <f t="shared" si="1"/>
        <v>1</v>
      </c>
      <c r="H36" s="8"/>
    </row>
    <row r="37" spans="1:8" ht="18.75" x14ac:dyDescent="0.3">
      <c r="A37" s="15" t="s">
        <v>41</v>
      </c>
      <c r="B37" s="16" t="s">
        <v>42</v>
      </c>
      <c r="C37" s="15" t="s">
        <v>11</v>
      </c>
      <c r="D37" s="37">
        <v>53</v>
      </c>
      <c r="E37" s="37">
        <v>53</v>
      </c>
      <c r="F37" s="35">
        <f t="shared" si="0"/>
        <v>0</v>
      </c>
      <c r="G37" s="26">
        <f t="shared" si="1"/>
        <v>1</v>
      </c>
      <c r="H37" s="8"/>
    </row>
    <row r="38" spans="1:8" ht="18.75" x14ac:dyDescent="0.3">
      <c r="A38" s="12" t="s">
        <v>43</v>
      </c>
      <c r="B38" s="13" t="s">
        <v>44</v>
      </c>
      <c r="C38" s="14" t="s">
        <v>11</v>
      </c>
      <c r="D38" s="37">
        <v>58</v>
      </c>
      <c r="E38" s="37">
        <v>58</v>
      </c>
      <c r="F38" s="35">
        <f t="shared" si="0"/>
        <v>0</v>
      </c>
      <c r="G38" s="26">
        <f>E38/D38</f>
        <v>1</v>
      </c>
      <c r="H38" s="8"/>
    </row>
    <row r="39" spans="1:8" ht="18.75" x14ac:dyDescent="0.3">
      <c r="A39" s="12" t="s">
        <v>156</v>
      </c>
      <c r="B39" s="13" t="s">
        <v>157</v>
      </c>
      <c r="C39" s="14" t="s">
        <v>11</v>
      </c>
      <c r="D39" s="37">
        <v>48</v>
      </c>
      <c r="E39" s="37">
        <v>48</v>
      </c>
      <c r="F39" s="35"/>
      <c r="G39" s="26">
        <f t="shared" ref="G39:G40" si="3">E39/D39</f>
        <v>1</v>
      </c>
      <c r="H39" s="8"/>
    </row>
    <row r="40" spans="1:8" ht="18.75" x14ac:dyDescent="0.3">
      <c r="A40" s="17" t="s">
        <v>45</v>
      </c>
      <c r="B40" s="18" t="s">
        <v>46</v>
      </c>
      <c r="C40" s="17" t="s">
        <v>5</v>
      </c>
      <c r="D40" s="34">
        <f>D43+D44+D48+D50+D51+D52+D64+D65+D66+D67+D68+D69+D75+D76+D77+D45+D46+D47</f>
        <v>3405</v>
      </c>
      <c r="E40" s="34">
        <f t="shared" ref="E40:G40" si="4">E43+E44+E48+E50+E51+E52+E64+E65+E66+E67+E68+E69+E75+E76+E77+E45+E46+E47</f>
        <v>3405</v>
      </c>
      <c r="F40" s="34">
        <f t="shared" si="4"/>
        <v>0</v>
      </c>
      <c r="G40" s="26">
        <f t="shared" si="3"/>
        <v>1</v>
      </c>
      <c r="H40" s="8"/>
    </row>
    <row r="41" spans="1:8" ht="39" x14ac:dyDescent="0.3">
      <c r="A41" s="19" t="s">
        <v>47</v>
      </c>
      <c r="B41" s="20" t="s">
        <v>48</v>
      </c>
      <c r="C41" s="17" t="s">
        <v>5</v>
      </c>
      <c r="D41" s="34">
        <f>D43+D44+D48+D49+D50+D51+D52+D64+D65+D66+D67+D68+D75+D76+D77+D45+D46+D47</f>
        <v>3288</v>
      </c>
      <c r="E41" s="34">
        <f t="shared" ref="E41:F41" si="5">E43+E44+E48+E49+E50+E51+E52+E64+E65+E66+E67+E68+E75+E76+E77+E45+E46+E47</f>
        <v>3288</v>
      </c>
      <c r="F41" s="34">
        <f t="shared" si="5"/>
        <v>0</v>
      </c>
      <c r="G41" s="26">
        <f t="shared" ref="G40:G78" si="6">E41/D41</f>
        <v>1</v>
      </c>
      <c r="H41" s="8"/>
    </row>
    <row r="42" spans="1:8" ht="18.75" x14ac:dyDescent="0.3">
      <c r="A42" s="15"/>
      <c r="B42" s="16" t="s">
        <v>20</v>
      </c>
      <c r="C42" s="15"/>
      <c r="D42" s="34"/>
      <c r="E42" s="39"/>
      <c r="F42" s="35"/>
      <c r="G42" s="26" t="e">
        <f t="shared" si="6"/>
        <v>#DIV/0!</v>
      </c>
      <c r="H42" s="8"/>
    </row>
    <row r="43" spans="1:8" ht="18.75" customHeight="1" x14ac:dyDescent="0.25">
      <c r="A43" s="15" t="s">
        <v>49</v>
      </c>
      <c r="B43" s="16" t="s">
        <v>50</v>
      </c>
      <c r="C43" s="15" t="s">
        <v>11</v>
      </c>
      <c r="D43" s="37">
        <v>1643</v>
      </c>
      <c r="E43" s="37">
        <v>1643</v>
      </c>
      <c r="F43" s="35">
        <f t="shared" si="0"/>
        <v>0</v>
      </c>
      <c r="G43" s="26">
        <f t="shared" si="6"/>
        <v>1</v>
      </c>
      <c r="H43" s="62" t="s">
        <v>130</v>
      </c>
    </row>
    <row r="44" spans="1:8" ht="18.75" x14ac:dyDescent="0.25">
      <c r="A44" s="15" t="s">
        <v>51</v>
      </c>
      <c r="B44" s="16" t="s">
        <v>24</v>
      </c>
      <c r="C44" s="15" t="s">
        <v>11</v>
      </c>
      <c r="D44" s="37">
        <v>140</v>
      </c>
      <c r="E44" s="37">
        <v>140</v>
      </c>
      <c r="F44" s="35">
        <f t="shared" si="0"/>
        <v>0</v>
      </c>
      <c r="G44" s="26">
        <f t="shared" si="6"/>
        <v>1</v>
      </c>
      <c r="H44" s="63"/>
    </row>
    <row r="45" spans="1:8" ht="37.5" x14ac:dyDescent="0.25">
      <c r="A45" s="15" t="s">
        <v>52</v>
      </c>
      <c r="B45" s="16" t="s">
        <v>134</v>
      </c>
      <c r="C45" s="15" t="s">
        <v>11</v>
      </c>
      <c r="D45" s="37">
        <v>25</v>
      </c>
      <c r="E45" s="37">
        <v>25</v>
      </c>
      <c r="F45" s="35">
        <f t="shared" si="0"/>
        <v>0</v>
      </c>
      <c r="G45" s="26">
        <f t="shared" si="6"/>
        <v>1</v>
      </c>
      <c r="H45" s="64"/>
    </row>
    <row r="46" spans="1:8" ht="37.5" x14ac:dyDescent="0.25">
      <c r="A46" s="15" t="s">
        <v>54</v>
      </c>
      <c r="B46" s="16" t="s">
        <v>135</v>
      </c>
      <c r="C46" s="15" t="s">
        <v>11</v>
      </c>
      <c r="D46" s="37">
        <v>8</v>
      </c>
      <c r="E46" s="37">
        <v>8</v>
      </c>
      <c r="F46" s="35">
        <f t="shared" si="0"/>
        <v>0</v>
      </c>
      <c r="G46" s="26">
        <f t="shared" si="6"/>
        <v>1</v>
      </c>
      <c r="H46" s="32"/>
    </row>
    <row r="47" spans="1:8" ht="56.25" x14ac:dyDescent="0.25">
      <c r="A47" s="15"/>
      <c r="B47" s="16" t="s">
        <v>158</v>
      </c>
      <c r="C47" s="15" t="s">
        <v>11</v>
      </c>
      <c r="D47" s="37">
        <v>16</v>
      </c>
      <c r="E47" s="37">
        <v>16</v>
      </c>
      <c r="F47" s="35"/>
      <c r="G47" s="26">
        <f t="shared" si="6"/>
        <v>1</v>
      </c>
      <c r="H47" s="44"/>
    </row>
    <row r="48" spans="1:8" ht="18.75" x14ac:dyDescent="0.3">
      <c r="A48" s="15" t="s">
        <v>55</v>
      </c>
      <c r="B48" s="16" t="s">
        <v>53</v>
      </c>
      <c r="C48" s="15" t="s">
        <v>11</v>
      </c>
      <c r="D48" s="37">
        <v>46</v>
      </c>
      <c r="E48" s="37">
        <v>46</v>
      </c>
      <c r="F48" s="35">
        <f t="shared" si="0"/>
        <v>0</v>
      </c>
      <c r="G48" s="26">
        <f t="shared" si="6"/>
        <v>1</v>
      </c>
      <c r="H48" s="8"/>
    </row>
    <row r="49" spans="1:8" ht="18.75" x14ac:dyDescent="0.3">
      <c r="A49" s="15" t="s">
        <v>57</v>
      </c>
      <c r="B49" s="16" t="s">
        <v>26</v>
      </c>
      <c r="C49" s="15" t="s">
        <v>11</v>
      </c>
      <c r="D49" s="37">
        <v>0</v>
      </c>
      <c r="E49" s="37">
        <v>0</v>
      </c>
      <c r="F49" s="35">
        <f t="shared" si="0"/>
        <v>0</v>
      </c>
      <c r="G49" s="26" t="e">
        <f t="shared" si="6"/>
        <v>#DIV/0!</v>
      </c>
      <c r="H49" s="8"/>
    </row>
    <row r="50" spans="1:8" ht="56.25" x14ac:dyDescent="0.3">
      <c r="A50" s="15" t="s">
        <v>59</v>
      </c>
      <c r="B50" s="16" t="s">
        <v>56</v>
      </c>
      <c r="C50" s="15" t="s">
        <v>11</v>
      </c>
      <c r="D50" s="37">
        <v>67</v>
      </c>
      <c r="E50" s="37">
        <v>67</v>
      </c>
      <c r="F50" s="35">
        <f t="shared" si="0"/>
        <v>0</v>
      </c>
      <c r="G50" s="26">
        <f t="shared" si="6"/>
        <v>1</v>
      </c>
      <c r="H50" s="8"/>
    </row>
    <row r="51" spans="1:8" ht="18.75" x14ac:dyDescent="0.3">
      <c r="A51" s="12" t="s">
        <v>69</v>
      </c>
      <c r="B51" s="13" t="s">
        <v>58</v>
      </c>
      <c r="C51" s="14" t="s">
        <v>11</v>
      </c>
      <c r="D51" s="37">
        <v>212</v>
      </c>
      <c r="E51" s="37">
        <v>212</v>
      </c>
      <c r="F51" s="35">
        <f t="shared" si="0"/>
        <v>0</v>
      </c>
      <c r="G51" s="26">
        <f t="shared" si="6"/>
        <v>1</v>
      </c>
      <c r="H51" s="8"/>
    </row>
    <row r="52" spans="1:8" ht="18.75" x14ac:dyDescent="0.3">
      <c r="A52" s="12" t="s">
        <v>71</v>
      </c>
      <c r="B52" s="13" t="s">
        <v>60</v>
      </c>
      <c r="C52" s="14" t="s">
        <v>11</v>
      </c>
      <c r="D52" s="37">
        <f>D54+D55+D56+D57+D58+D59+D60+D61+D62+D63</f>
        <v>669</v>
      </c>
      <c r="E52" s="37">
        <f>E54+E55+E56+E57+E58+E59+E60+E61+E62+E63</f>
        <v>669</v>
      </c>
      <c r="F52" s="35">
        <f t="shared" si="0"/>
        <v>0</v>
      </c>
      <c r="G52" s="26">
        <f t="shared" si="6"/>
        <v>1</v>
      </c>
      <c r="H52" s="8"/>
    </row>
    <row r="53" spans="1:8" ht="18.75" x14ac:dyDescent="0.3">
      <c r="A53" s="12"/>
      <c r="B53" s="13" t="s">
        <v>20</v>
      </c>
      <c r="C53" s="14"/>
      <c r="D53" s="37"/>
      <c r="E53" s="37"/>
      <c r="F53" s="35"/>
      <c r="G53" s="26" t="e">
        <f t="shared" si="6"/>
        <v>#DIV/0!</v>
      </c>
      <c r="H53" s="8"/>
    </row>
    <row r="54" spans="1:8" ht="18.75" x14ac:dyDescent="0.3">
      <c r="A54" s="12" t="s">
        <v>136</v>
      </c>
      <c r="B54" s="13" t="s">
        <v>61</v>
      </c>
      <c r="C54" s="14" t="s">
        <v>11</v>
      </c>
      <c r="D54" s="37">
        <v>230</v>
      </c>
      <c r="E54" s="37">
        <v>230</v>
      </c>
      <c r="F54" s="35">
        <f t="shared" si="0"/>
        <v>0</v>
      </c>
      <c r="G54" s="26">
        <f t="shared" si="6"/>
        <v>1</v>
      </c>
      <c r="H54" s="8"/>
    </row>
    <row r="55" spans="1:8" ht="18.75" x14ac:dyDescent="0.3">
      <c r="A55" s="12" t="s">
        <v>137</v>
      </c>
      <c r="B55" s="13" t="s">
        <v>62</v>
      </c>
      <c r="C55" s="14" t="s">
        <v>11</v>
      </c>
      <c r="D55" s="37">
        <v>6</v>
      </c>
      <c r="E55" s="37">
        <v>6</v>
      </c>
      <c r="F55" s="35">
        <f t="shared" si="0"/>
        <v>0</v>
      </c>
      <c r="G55" s="26">
        <f t="shared" si="6"/>
        <v>1</v>
      </c>
      <c r="H55" s="8"/>
    </row>
    <row r="56" spans="1:8" ht="18.75" x14ac:dyDescent="0.25">
      <c r="A56" s="12" t="s">
        <v>138</v>
      </c>
      <c r="B56" s="13" t="s">
        <v>63</v>
      </c>
      <c r="C56" s="14" t="s">
        <v>11</v>
      </c>
      <c r="D56" s="37">
        <v>258</v>
      </c>
      <c r="E56" s="37">
        <v>258</v>
      </c>
      <c r="F56" s="35">
        <f t="shared" si="0"/>
        <v>0</v>
      </c>
      <c r="G56" s="26">
        <f t="shared" si="6"/>
        <v>1</v>
      </c>
      <c r="H56" s="31"/>
    </row>
    <row r="57" spans="1:8" ht="18.75" x14ac:dyDescent="0.3">
      <c r="A57" s="12" t="s">
        <v>139</v>
      </c>
      <c r="B57" s="13" t="s">
        <v>64</v>
      </c>
      <c r="C57" s="14" t="s">
        <v>11</v>
      </c>
      <c r="D57" s="37">
        <v>6</v>
      </c>
      <c r="E57" s="37">
        <v>6</v>
      </c>
      <c r="F57" s="35">
        <f t="shared" si="0"/>
        <v>0</v>
      </c>
      <c r="G57" s="26">
        <f t="shared" si="6"/>
        <v>1</v>
      </c>
      <c r="H57" s="8"/>
    </row>
    <row r="58" spans="1:8" ht="56.25" x14ac:dyDescent="0.3">
      <c r="A58" s="12" t="s">
        <v>140</v>
      </c>
      <c r="B58" s="13" t="s">
        <v>65</v>
      </c>
      <c r="C58" s="14" t="s">
        <v>11</v>
      </c>
      <c r="D58" s="37">
        <v>9</v>
      </c>
      <c r="E58" s="37">
        <v>9</v>
      </c>
      <c r="F58" s="35">
        <f t="shared" si="0"/>
        <v>0</v>
      </c>
      <c r="G58" s="26">
        <f t="shared" si="6"/>
        <v>1</v>
      </c>
      <c r="H58" s="8"/>
    </row>
    <row r="59" spans="1:8" ht="18.75" x14ac:dyDescent="0.3">
      <c r="A59" s="12" t="s">
        <v>141</v>
      </c>
      <c r="B59" s="13" t="s">
        <v>66</v>
      </c>
      <c r="C59" s="14" t="s">
        <v>11</v>
      </c>
      <c r="D59" s="37">
        <v>5</v>
      </c>
      <c r="E59" s="37">
        <v>5</v>
      </c>
      <c r="F59" s="35">
        <f t="shared" si="0"/>
        <v>0</v>
      </c>
      <c r="G59" s="26">
        <f t="shared" si="6"/>
        <v>1</v>
      </c>
      <c r="H59" s="8"/>
    </row>
    <row r="60" spans="1:8" ht="18.75" x14ac:dyDescent="0.3">
      <c r="A60" s="12" t="s">
        <v>142</v>
      </c>
      <c r="B60" s="13" t="s">
        <v>159</v>
      </c>
      <c r="C60" s="14" t="s">
        <v>11</v>
      </c>
      <c r="D60" s="37">
        <v>32</v>
      </c>
      <c r="E60" s="37">
        <v>32</v>
      </c>
      <c r="F60" s="35">
        <f t="shared" si="0"/>
        <v>0</v>
      </c>
      <c r="G60" s="26">
        <f t="shared" si="6"/>
        <v>1</v>
      </c>
      <c r="H60" s="8"/>
    </row>
    <row r="61" spans="1:8" ht="18.75" x14ac:dyDescent="0.3">
      <c r="A61" s="12" t="s">
        <v>143</v>
      </c>
      <c r="B61" s="13" t="s">
        <v>67</v>
      </c>
      <c r="C61" s="14" t="s">
        <v>11</v>
      </c>
      <c r="D61" s="37">
        <v>6</v>
      </c>
      <c r="E61" s="37">
        <v>6</v>
      </c>
      <c r="F61" s="35">
        <f t="shared" si="0"/>
        <v>0</v>
      </c>
      <c r="G61" s="26">
        <f t="shared" si="6"/>
        <v>1</v>
      </c>
      <c r="H61" s="8"/>
    </row>
    <row r="62" spans="1:8" ht="18.75" x14ac:dyDescent="0.3">
      <c r="A62" s="12" t="s">
        <v>144</v>
      </c>
      <c r="B62" s="13" t="s">
        <v>68</v>
      </c>
      <c r="C62" s="14" t="s">
        <v>11</v>
      </c>
      <c r="D62" s="37">
        <v>5</v>
      </c>
      <c r="E62" s="37">
        <v>5</v>
      </c>
      <c r="F62" s="35">
        <f t="shared" si="0"/>
        <v>0</v>
      </c>
      <c r="G62" s="26">
        <f t="shared" si="6"/>
        <v>1</v>
      </c>
      <c r="H62" s="8"/>
    </row>
    <row r="63" spans="1:8" ht="37.5" x14ac:dyDescent="0.3">
      <c r="A63" s="12" t="s">
        <v>145</v>
      </c>
      <c r="B63" s="13" t="s">
        <v>160</v>
      </c>
      <c r="C63" s="14" t="s">
        <v>11</v>
      </c>
      <c r="D63" s="37">
        <v>112</v>
      </c>
      <c r="E63" s="37">
        <v>112</v>
      </c>
      <c r="F63" s="35">
        <f t="shared" si="0"/>
        <v>0</v>
      </c>
      <c r="G63" s="26">
        <f t="shared" si="6"/>
        <v>1</v>
      </c>
      <c r="H63" s="8"/>
    </row>
    <row r="64" spans="1:8" ht="18.75" x14ac:dyDescent="0.3">
      <c r="A64" s="12" t="s">
        <v>73</v>
      </c>
      <c r="B64" s="13" t="s">
        <v>70</v>
      </c>
      <c r="C64" s="14" t="s">
        <v>11</v>
      </c>
      <c r="D64" s="37">
        <v>293</v>
      </c>
      <c r="E64" s="37">
        <v>293</v>
      </c>
      <c r="F64" s="35">
        <f t="shared" si="0"/>
        <v>0</v>
      </c>
      <c r="G64" s="26">
        <f t="shared" si="6"/>
        <v>1</v>
      </c>
      <c r="H64" s="8"/>
    </row>
    <row r="65" spans="1:8" ht="18.75" x14ac:dyDescent="0.3">
      <c r="A65" s="12" t="s">
        <v>75</v>
      </c>
      <c r="B65" s="13" t="s">
        <v>72</v>
      </c>
      <c r="C65" s="14" t="s">
        <v>11</v>
      </c>
      <c r="D65" s="37">
        <v>28</v>
      </c>
      <c r="E65" s="37">
        <v>28</v>
      </c>
      <c r="F65" s="35">
        <f t="shared" si="0"/>
        <v>0</v>
      </c>
      <c r="G65" s="26">
        <f t="shared" si="6"/>
        <v>1</v>
      </c>
      <c r="H65" s="8"/>
    </row>
    <row r="66" spans="1:8" ht="18.75" x14ac:dyDescent="0.3">
      <c r="A66" s="12" t="s">
        <v>77</v>
      </c>
      <c r="B66" s="13" t="s">
        <v>74</v>
      </c>
      <c r="C66" s="14" t="s">
        <v>11</v>
      </c>
      <c r="D66" s="37">
        <v>26</v>
      </c>
      <c r="E66" s="37">
        <v>26</v>
      </c>
      <c r="F66" s="35">
        <f t="shared" si="0"/>
        <v>0</v>
      </c>
      <c r="G66" s="26">
        <f t="shared" si="6"/>
        <v>1</v>
      </c>
      <c r="H66" s="8"/>
    </row>
    <row r="67" spans="1:8" ht="37.5" x14ac:dyDescent="0.3">
      <c r="A67" s="12" t="s">
        <v>79</v>
      </c>
      <c r="B67" s="13" t="s">
        <v>76</v>
      </c>
      <c r="C67" s="14" t="s">
        <v>11</v>
      </c>
      <c r="D67" s="37">
        <v>38</v>
      </c>
      <c r="E67" s="37">
        <v>38</v>
      </c>
      <c r="F67" s="35">
        <f t="shared" si="0"/>
        <v>0</v>
      </c>
      <c r="G67" s="26">
        <f t="shared" si="6"/>
        <v>1</v>
      </c>
      <c r="H67" s="8"/>
    </row>
    <row r="68" spans="1:8" ht="37.5" x14ac:dyDescent="0.3">
      <c r="A68" s="12" t="s">
        <v>85</v>
      </c>
      <c r="B68" s="13" t="s">
        <v>78</v>
      </c>
      <c r="C68" s="14" t="s">
        <v>11</v>
      </c>
      <c r="D68" s="37">
        <v>34</v>
      </c>
      <c r="E68" s="37">
        <v>34</v>
      </c>
      <c r="F68" s="35">
        <f t="shared" si="0"/>
        <v>0</v>
      </c>
      <c r="G68" s="26">
        <f t="shared" si="6"/>
        <v>1</v>
      </c>
      <c r="H68" s="8"/>
    </row>
    <row r="69" spans="1:8" ht="18.75" x14ac:dyDescent="0.3">
      <c r="A69" s="12" t="s">
        <v>146</v>
      </c>
      <c r="B69" s="13" t="s">
        <v>80</v>
      </c>
      <c r="C69" s="14" t="s">
        <v>11</v>
      </c>
      <c r="D69" s="37">
        <f>D71+D72+D73+D74</f>
        <v>117</v>
      </c>
      <c r="E69" s="37">
        <f>E71+E72+E73+E74</f>
        <v>117</v>
      </c>
      <c r="F69" s="35">
        <f t="shared" si="0"/>
        <v>0</v>
      </c>
      <c r="G69" s="26">
        <f t="shared" si="6"/>
        <v>1</v>
      </c>
      <c r="H69" s="8"/>
    </row>
    <row r="70" spans="1:8" ht="18.75" x14ac:dyDescent="0.3">
      <c r="A70" s="12"/>
      <c r="B70" s="13" t="s">
        <v>8</v>
      </c>
      <c r="C70" s="14"/>
      <c r="D70" s="37"/>
      <c r="E70" s="37"/>
      <c r="F70" s="35"/>
      <c r="G70" s="26" t="e">
        <f t="shared" si="6"/>
        <v>#DIV/0!</v>
      </c>
      <c r="H70" s="8"/>
    </row>
    <row r="71" spans="1:8" ht="18.75" x14ac:dyDescent="0.3">
      <c r="A71" s="12" t="s">
        <v>147</v>
      </c>
      <c r="B71" s="13" t="s">
        <v>81</v>
      </c>
      <c r="C71" s="14" t="s">
        <v>11</v>
      </c>
      <c r="D71" s="37">
        <v>9</v>
      </c>
      <c r="E71" s="37">
        <v>9</v>
      </c>
      <c r="F71" s="35">
        <f t="shared" si="0"/>
        <v>0</v>
      </c>
      <c r="G71" s="26">
        <f t="shared" si="6"/>
        <v>1</v>
      </c>
      <c r="H71" s="8"/>
    </row>
    <row r="72" spans="1:8" ht="18.75" x14ac:dyDescent="0.3">
      <c r="A72" s="12" t="s">
        <v>148</v>
      </c>
      <c r="B72" s="13" t="s">
        <v>82</v>
      </c>
      <c r="C72" s="14" t="s">
        <v>11</v>
      </c>
      <c r="D72" s="37">
        <v>81</v>
      </c>
      <c r="E72" s="37">
        <v>81</v>
      </c>
      <c r="F72" s="35">
        <f t="shared" si="0"/>
        <v>0</v>
      </c>
      <c r="G72" s="26">
        <f t="shared" si="6"/>
        <v>1</v>
      </c>
      <c r="H72" s="8"/>
    </row>
    <row r="73" spans="1:8" ht="18.75" x14ac:dyDescent="0.3">
      <c r="A73" s="12" t="s">
        <v>149</v>
      </c>
      <c r="B73" s="13" t="s">
        <v>83</v>
      </c>
      <c r="C73" s="14" t="s">
        <v>11</v>
      </c>
      <c r="D73" s="37">
        <v>6</v>
      </c>
      <c r="E73" s="37">
        <v>6</v>
      </c>
      <c r="F73" s="35">
        <f t="shared" si="0"/>
        <v>0</v>
      </c>
      <c r="G73" s="26">
        <f t="shared" si="6"/>
        <v>1</v>
      </c>
      <c r="H73" s="8"/>
    </row>
    <row r="74" spans="1:8" ht="18.75" x14ac:dyDescent="0.3">
      <c r="A74" s="12" t="s">
        <v>150</v>
      </c>
      <c r="B74" s="13" t="s">
        <v>84</v>
      </c>
      <c r="C74" s="14" t="s">
        <v>11</v>
      </c>
      <c r="D74" s="37">
        <v>21</v>
      </c>
      <c r="E74" s="37">
        <v>21</v>
      </c>
      <c r="F74" s="35">
        <f t="shared" si="0"/>
        <v>0</v>
      </c>
      <c r="G74" s="26">
        <f t="shared" si="6"/>
        <v>1</v>
      </c>
      <c r="H74" s="8"/>
    </row>
    <row r="75" spans="1:8" ht="18.75" x14ac:dyDescent="0.3">
      <c r="A75" s="12" t="s">
        <v>146</v>
      </c>
      <c r="B75" s="13" t="s">
        <v>86</v>
      </c>
      <c r="C75" s="14" t="s">
        <v>11</v>
      </c>
      <c r="D75" s="37">
        <v>25</v>
      </c>
      <c r="E75" s="37">
        <v>25</v>
      </c>
      <c r="F75" s="35">
        <f t="shared" si="0"/>
        <v>0</v>
      </c>
      <c r="G75" s="26">
        <f t="shared" si="6"/>
        <v>1</v>
      </c>
      <c r="H75" s="8"/>
    </row>
    <row r="76" spans="1:8" ht="18.75" x14ac:dyDescent="0.3">
      <c r="A76" s="12" t="s">
        <v>151</v>
      </c>
      <c r="B76" s="13" t="s">
        <v>87</v>
      </c>
      <c r="C76" s="14" t="s">
        <v>11</v>
      </c>
      <c r="D76" s="37">
        <v>10</v>
      </c>
      <c r="E76" s="37">
        <v>10</v>
      </c>
      <c r="F76" s="35">
        <f t="shared" si="0"/>
        <v>0</v>
      </c>
      <c r="G76" s="26">
        <f t="shared" si="6"/>
        <v>1</v>
      </c>
      <c r="H76" s="8"/>
    </row>
    <row r="77" spans="1:8" ht="37.5" x14ac:dyDescent="0.3">
      <c r="A77" s="12" t="s">
        <v>152</v>
      </c>
      <c r="B77" s="13" t="s">
        <v>88</v>
      </c>
      <c r="C77" s="14" t="s">
        <v>11</v>
      </c>
      <c r="D77" s="37">
        <v>8</v>
      </c>
      <c r="E77" s="37">
        <v>8</v>
      </c>
      <c r="F77" s="35">
        <f t="shared" si="0"/>
        <v>0</v>
      </c>
      <c r="G77" s="26">
        <f t="shared" si="6"/>
        <v>1</v>
      </c>
      <c r="H77" s="8"/>
    </row>
    <row r="78" spans="1:8" ht="18.75" x14ac:dyDescent="0.3">
      <c r="A78" s="17" t="s">
        <v>89</v>
      </c>
      <c r="B78" s="18" t="s">
        <v>90</v>
      </c>
      <c r="C78" s="15" t="s">
        <v>11</v>
      </c>
      <c r="D78" s="34">
        <f>D40+D14</f>
        <v>23833</v>
      </c>
      <c r="E78" s="40">
        <f>E40+E14</f>
        <v>23833</v>
      </c>
      <c r="F78" s="35">
        <f t="shared" si="0"/>
        <v>0</v>
      </c>
      <c r="G78" s="26">
        <f t="shared" si="6"/>
        <v>1</v>
      </c>
      <c r="H78" s="8"/>
    </row>
    <row r="79" spans="1:8" ht="18.75" x14ac:dyDescent="0.3">
      <c r="A79" s="17" t="s">
        <v>91</v>
      </c>
      <c r="B79" s="18" t="s">
        <v>92</v>
      </c>
      <c r="C79" s="15" t="s">
        <v>11</v>
      </c>
      <c r="D79" s="34">
        <v>3028</v>
      </c>
      <c r="E79" s="40">
        <f>E80-E78</f>
        <v>-5407</v>
      </c>
      <c r="F79" s="35">
        <f>E79-D79</f>
        <v>-8435</v>
      </c>
      <c r="G79" s="26">
        <f t="shared" ref="G56:G84" si="7">F79/D79</f>
        <v>-2.7856671070013208</v>
      </c>
      <c r="H79" s="8"/>
    </row>
    <row r="80" spans="1:8" ht="26.25" x14ac:dyDescent="0.25">
      <c r="A80" s="17" t="s">
        <v>93</v>
      </c>
      <c r="B80" s="18" t="s">
        <v>94</v>
      </c>
      <c r="C80" s="15" t="s">
        <v>11</v>
      </c>
      <c r="D80" s="34">
        <v>26861</v>
      </c>
      <c r="E80" s="40">
        <v>18426</v>
      </c>
      <c r="F80" s="35">
        <f t="shared" si="0"/>
        <v>-8435</v>
      </c>
      <c r="G80" s="26">
        <f t="shared" si="7"/>
        <v>-0.31402404973753767</v>
      </c>
      <c r="H80" s="33" t="s">
        <v>125</v>
      </c>
    </row>
    <row r="81" spans="1:8" ht="153.75" x14ac:dyDescent="0.25">
      <c r="A81" s="17" t="s">
        <v>95</v>
      </c>
      <c r="B81" s="18" t="s">
        <v>96</v>
      </c>
      <c r="C81" s="15" t="s">
        <v>97</v>
      </c>
      <c r="D81" s="34">
        <v>46840</v>
      </c>
      <c r="E81" s="40">
        <v>36851</v>
      </c>
      <c r="F81" s="35">
        <f t="shared" si="0"/>
        <v>-9989</v>
      </c>
      <c r="G81" s="26">
        <f t="shared" si="7"/>
        <v>-0.21325789923142613</v>
      </c>
      <c r="H81" s="33" t="s">
        <v>126</v>
      </c>
    </row>
    <row r="82" spans="1:8" ht="18.75" x14ac:dyDescent="0.3">
      <c r="A82" s="53" t="s">
        <v>98</v>
      </c>
      <c r="B82" s="55" t="s">
        <v>99</v>
      </c>
      <c r="C82" s="14" t="s">
        <v>100</v>
      </c>
      <c r="D82" s="37"/>
      <c r="E82" s="35"/>
      <c r="F82" s="35"/>
      <c r="G82" s="7"/>
      <c r="H82" s="8"/>
    </row>
    <row r="83" spans="1:8" ht="18.75" x14ac:dyDescent="0.3">
      <c r="A83" s="54"/>
      <c r="B83" s="56"/>
      <c r="C83" s="14"/>
      <c r="D83" s="37"/>
      <c r="E83" s="35"/>
      <c r="F83" s="35"/>
      <c r="G83" s="7"/>
      <c r="H83" s="8"/>
    </row>
    <row r="84" spans="1:8" ht="18.75" x14ac:dyDescent="0.3">
      <c r="A84" s="5" t="s">
        <v>101</v>
      </c>
      <c r="B84" s="6" t="s">
        <v>102</v>
      </c>
      <c r="C84" s="14" t="s">
        <v>103</v>
      </c>
      <c r="D84" s="34">
        <v>0.5</v>
      </c>
      <c r="E84" s="35">
        <f>E80/E81</f>
        <v>0.50001356815283171</v>
      </c>
      <c r="F84" s="35">
        <f t="shared" ref="F84" si="8">E84-D84</f>
        <v>1.3568152831711089E-5</v>
      </c>
      <c r="G84" s="28">
        <f t="shared" si="7"/>
        <v>2.7136305663422178E-5</v>
      </c>
      <c r="H84" s="27"/>
    </row>
    <row r="85" spans="1:8" ht="18.75" x14ac:dyDescent="0.3">
      <c r="A85" s="21"/>
      <c r="B85" s="21"/>
      <c r="C85" s="21"/>
      <c r="D85" s="21"/>
      <c r="E85" s="21"/>
      <c r="F85" s="21"/>
      <c r="G85" s="21"/>
      <c r="H85" s="21"/>
    </row>
    <row r="86" spans="1:8" ht="18.75" x14ac:dyDescent="0.3">
      <c r="A86" s="24" t="s">
        <v>121</v>
      </c>
      <c r="B86" s="24"/>
      <c r="C86" s="3"/>
      <c r="D86" s="3"/>
      <c r="E86" s="3"/>
      <c r="F86" s="3"/>
      <c r="G86" s="3"/>
      <c r="H86" s="3"/>
    </row>
    <row r="87" spans="1:8" ht="18.75" x14ac:dyDescent="0.3">
      <c r="A87" s="66" t="s">
        <v>122</v>
      </c>
      <c r="B87" s="66"/>
      <c r="C87" s="66"/>
      <c r="D87" s="66"/>
      <c r="E87" s="66"/>
      <c r="F87" s="66"/>
      <c r="G87" s="66"/>
      <c r="H87" s="66"/>
    </row>
    <row r="88" spans="1:8" ht="18.75" x14ac:dyDescent="0.3">
      <c r="A88" s="66" t="s">
        <v>123</v>
      </c>
      <c r="B88" s="66"/>
      <c r="C88" s="66"/>
      <c r="D88" s="66"/>
      <c r="E88" s="66"/>
      <c r="F88" s="66"/>
      <c r="G88" s="66"/>
      <c r="H88" s="66"/>
    </row>
    <row r="89" spans="1:8" ht="18.75" x14ac:dyDescent="0.3">
      <c r="A89" s="66" t="s">
        <v>124</v>
      </c>
      <c r="B89" s="66"/>
      <c r="C89" s="66"/>
      <c r="D89" s="66"/>
      <c r="E89" s="66"/>
      <c r="F89" s="66"/>
      <c r="G89" s="66"/>
      <c r="H89" s="66"/>
    </row>
    <row r="90" spans="1:8" ht="18.75" x14ac:dyDescent="0.3">
      <c r="A90" s="65" t="s">
        <v>131</v>
      </c>
      <c r="B90" s="65"/>
      <c r="C90" s="65"/>
      <c r="D90" s="65"/>
      <c r="E90" s="65"/>
      <c r="F90" s="65"/>
      <c r="G90" s="65"/>
      <c r="H90" s="25"/>
    </row>
    <row r="91" spans="1:8" ht="18.75" x14ac:dyDescent="0.3">
      <c r="A91" s="25"/>
      <c r="B91" s="25"/>
      <c r="C91" s="25"/>
      <c r="D91" s="25"/>
      <c r="E91" s="25"/>
      <c r="F91" s="25"/>
      <c r="G91" s="25"/>
      <c r="H91" s="25"/>
    </row>
    <row r="92" spans="1:8" ht="18.75" x14ac:dyDescent="0.3">
      <c r="A92" s="66"/>
      <c r="B92" s="66"/>
      <c r="C92" s="66"/>
      <c r="D92" s="25"/>
      <c r="E92" s="25"/>
      <c r="F92" s="25"/>
      <c r="G92" s="25"/>
      <c r="H92" s="25"/>
    </row>
    <row r="93" spans="1:8" ht="18.75" x14ac:dyDescent="0.3">
      <c r="A93" s="21"/>
      <c r="B93" s="21"/>
      <c r="C93" s="21"/>
      <c r="D93" s="21"/>
      <c r="E93" s="21"/>
      <c r="F93" s="21"/>
      <c r="G93" s="21"/>
      <c r="H93" s="21"/>
    </row>
    <row r="94" spans="1:8" ht="18.75" x14ac:dyDescent="0.3">
      <c r="A94" s="21"/>
      <c r="B94" s="22" t="s">
        <v>132</v>
      </c>
      <c r="C94" s="22"/>
      <c r="D94" s="22"/>
      <c r="E94" s="22" t="s">
        <v>153</v>
      </c>
      <c r="F94" s="21"/>
      <c r="G94" s="21"/>
      <c r="H94" s="21"/>
    </row>
    <row r="95" spans="1:8" ht="18.75" x14ac:dyDescent="0.3">
      <c r="A95" s="21"/>
      <c r="B95" s="22"/>
      <c r="C95" s="22"/>
      <c r="D95" s="22"/>
      <c r="E95" s="22"/>
      <c r="F95" s="21"/>
      <c r="G95" s="21"/>
      <c r="H95" s="21"/>
    </row>
    <row r="96" spans="1:8" ht="18.75" x14ac:dyDescent="0.3">
      <c r="A96" s="21"/>
      <c r="B96" s="22" t="s">
        <v>110</v>
      </c>
      <c r="C96" s="22"/>
      <c r="D96" s="22"/>
      <c r="E96" s="22" t="s">
        <v>111</v>
      </c>
      <c r="F96" s="21"/>
      <c r="G96" s="21"/>
      <c r="H96" s="21"/>
    </row>
    <row r="98" spans="2:2" x14ac:dyDescent="0.25">
      <c r="B98" s="1"/>
    </row>
  </sheetData>
  <mergeCells count="23">
    <mergeCell ref="A90:G90"/>
    <mergeCell ref="A92:C92"/>
    <mergeCell ref="A88:H88"/>
    <mergeCell ref="A89:H89"/>
    <mergeCell ref="A87:H87"/>
    <mergeCell ref="H11:H13"/>
    <mergeCell ref="A4:H4"/>
    <mergeCell ref="A5:H5"/>
    <mergeCell ref="A82:A83"/>
    <mergeCell ref="B82:B83"/>
    <mergeCell ref="F11:G12"/>
    <mergeCell ref="E11:E13"/>
    <mergeCell ref="D11:D13"/>
    <mergeCell ref="C11:C13"/>
    <mergeCell ref="B11:B13"/>
    <mergeCell ref="A11:A13"/>
    <mergeCell ref="H23:H25"/>
    <mergeCell ref="H43:H45"/>
    <mergeCell ref="F1:H1"/>
    <mergeCell ref="A6:H6"/>
    <mergeCell ref="A7:B7"/>
    <mergeCell ref="A8:B8"/>
    <mergeCell ref="F2:H2"/>
  </mergeCells>
  <pageMargins left="0.70866141732283472" right="0.11811023622047245" top="0.74803149606299213" bottom="0.74803149606299213" header="0.31496062992125984" footer="0.31496062992125984"/>
  <pageSetup paperSize="9" scale="5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2"/>
  <sheetViews>
    <sheetView tabSelected="1" topLeftCell="A82" workbookViewId="0">
      <selection activeCell="D96" sqref="D96"/>
    </sheetView>
  </sheetViews>
  <sheetFormatPr defaultRowHeight="15" x14ac:dyDescent="0.25"/>
  <cols>
    <col min="2" max="2" width="43.42578125" customWidth="1"/>
    <col min="3" max="3" width="14.85546875" customWidth="1"/>
    <col min="4" max="4" width="20.85546875" customWidth="1"/>
    <col min="5" max="5" width="18.28515625" customWidth="1"/>
    <col min="6" max="6" width="16.28515625" customWidth="1"/>
    <col min="7" max="7" width="12.28515625" customWidth="1"/>
    <col min="8" max="8" width="31.42578125" customWidth="1"/>
  </cols>
  <sheetData>
    <row r="1" spans="1:8" x14ac:dyDescent="0.25">
      <c r="E1" s="45" t="s">
        <v>117</v>
      </c>
      <c r="F1" s="45"/>
      <c r="G1" s="45"/>
      <c r="H1" s="45"/>
    </row>
    <row r="2" spans="1:8" ht="62.25" customHeight="1" x14ac:dyDescent="0.25">
      <c r="E2" s="48" t="s">
        <v>118</v>
      </c>
      <c r="F2" s="48"/>
      <c r="G2" s="48"/>
      <c r="H2" s="48"/>
    </row>
    <row r="3" spans="1:8" ht="21" customHeight="1" x14ac:dyDescent="0.25">
      <c r="E3" s="23"/>
      <c r="F3" s="23"/>
      <c r="G3" s="23"/>
      <c r="H3" s="23"/>
    </row>
    <row r="4" spans="1:8" ht="18.75" x14ac:dyDescent="0.3">
      <c r="A4" s="52" t="s">
        <v>119</v>
      </c>
      <c r="B4" s="52"/>
      <c r="C4" s="52"/>
      <c r="D4" s="52"/>
      <c r="E4" s="52"/>
      <c r="F4" s="52"/>
      <c r="G4" s="52"/>
      <c r="H4" s="52"/>
    </row>
    <row r="5" spans="1:8" ht="51.75" customHeight="1" x14ac:dyDescent="0.3">
      <c r="A5" s="46" t="s">
        <v>115</v>
      </c>
      <c r="B5" s="46"/>
      <c r="C5" s="46"/>
      <c r="D5" s="46"/>
      <c r="E5" s="46"/>
      <c r="F5" s="46"/>
      <c r="G5" s="46"/>
      <c r="H5" s="46"/>
    </row>
    <row r="6" spans="1:8" ht="18.75" x14ac:dyDescent="0.3">
      <c r="A6" s="46" t="s">
        <v>154</v>
      </c>
      <c r="B6" s="46"/>
      <c r="C6" s="46"/>
      <c r="D6" s="46"/>
      <c r="E6" s="46"/>
      <c r="F6" s="46"/>
      <c r="G6" s="46"/>
      <c r="H6" s="46"/>
    </row>
    <row r="7" spans="1:8" ht="18.75" x14ac:dyDescent="0.3">
      <c r="A7" s="2"/>
      <c r="B7" s="2"/>
      <c r="C7" s="2"/>
      <c r="D7" s="2"/>
      <c r="E7" s="2"/>
      <c r="F7" s="2"/>
      <c r="G7" s="2"/>
      <c r="H7" s="2"/>
    </row>
    <row r="8" spans="1:8" ht="18.75" x14ac:dyDescent="0.3">
      <c r="A8" s="47" t="s">
        <v>120</v>
      </c>
      <c r="B8" s="47"/>
      <c r="C8" s="2"/>
      <c r="D8" s="2"/>
      <c r="E8" s="2"/>
      <c r="F8" s="2"/>
      <c r="G8" s="2"/>
      <c r="H8" s="2"/>
    </row>
    <row r="9" spans="1:8" ht="18.75" x14ac:dyDescent="0.3">
      <c r="A9" s="47" t="s">
        <v>129</v>
      </c>
      <c r="B9" s="47"/>
      <c r="C9" s="2"/>
      <c r="D9" s="2"/>
      <c r="E9" s="2"/>
      <c r="F9" s="2"/>
      <c r="G9" s="2"/>
      <c r="H9" s="2"/>
    </row>
    <row r="10" spans="1:8" ht="18.75" x14ac:dyDescent="0.3">
      <c r="A10" s="3"/>
      <c r="B10" s="3"/>
      <c r="C10" s="3"/>
      <c r="D10" s="3"/>
      <c r="E10" s="3"/>
      <c r="F10" s="3"/>
      <c r="G10" s="3"/>
      <c r="H10" s="3"/>
    </row>
    <row r="11" spans="1:8" ht="18.75" x14ac:dyDescent="0.3">
      <c r="A11" s="3"/>
      <c r="B11" s="3"/>
      <c r="C11" s="3"/>
      <c r="D11" s="3"/>
      <c r="E11" s="3"/>
      <c r="F11" s="3"/>
      <c r="G11" s="3"/>
      <c r="H11" s="3"/>
    </row>
    <row r="12" spans="1:8" ht="15" customHeight="1" x14ac:dyDescent="0.25">
      <c r="A12" s="53" t="s">
        <v>0</v>
      </c>
      <c r="B12" s="53" t="s">
        <v>1</v>
      </c>
      <c r="C12" s="53" t="s">
        <v>2</v>
      </c>
      <c r="D12" s="53" t="s">
        <v>104</v>
      </c>
      <c r="E12" s="53" t="s">
        <v>105</v>
      </c>
      <c r="F12" s="57" t="s">
        <v>107</v>
      </c>
      <c r="G12" s="58"/>
      <c r="H12" s="49" t="s">
        <v>106</v>
      </c>
    </row>
    <row r="13" spans="1:8" ht="15" customHeight="1" x14ac:dyDescent="0.25">
      <c r="A13" s="61"/>
      <c r="B13" s="61"/>
      <c r="C13" s="61"/>
      <c r="D13" s="61"/>
      <c r="E13" s="61"/>
      <c r="F13" s="59"/>
      <c r="G13" s="60"/>
      <c r="H13" s="50"/>
    </row>
    <row r="14" spans="1:8" ht="75.75" customHeight="1" x14ac:dyDescent="0.25">
      <c r="A14" s="54"/>
      <c r="B14" s="54"/>
      <c r="C14" s="54"/>
      <c r="D14" s="54"/>
      <c r="E14" s="54"/>
      <c r="F14" s="30" t="s">
        <v>109</v>
      </c>
      <c r="G14" s="29" t="s">
        <v>108</v>
      </c>
      <c r="H14" s="51"/>
    </row>
    <row r="15" spans="1:8" ht="56.25" x14ac:dyDescent="0.3">
      <c r="A15" s="42" t="s">
        <v>3</v>
      </c>
      <c r="B15" s="6" t="s">
        <v>4</v>
      </c>
      <c r="C15" s="43" t="s">
        <v>5</v>
      </c>
      <c r="D15" s="34">
        <f>D16+D22+D27+D28+D31</f>
        <v>20428</v>
      </c>
      <c r="E15" s="35">
        <f>E16+E22+E27+E28+E31</f>
        <v>20428</v>
      </c>
      <c r="F15" s="35">
        <f>E15-D15</f>
        <v>0</v>
      </c>
      <c r="G15" s="26">
        <f>E15/D15</f>
        <v>1</v>
      </c>
      <c r="H15" s="8"/>
    </row>
    <row r="16" spans="1:8" ht="19.5" x14ac:dyDescent="0.3">
      <c r="A16" s="9">
        <v>1</v>
      </c>
      <c r="B16" s="10" t="s">
        <v>6</v>
      </c>
      <c r="C16" s="11" t="s">
        <v>7</v>
      </c>
      <c r="D16" s="34">
        <f>D19</f>
        <v>368</v>
      </c>
      <c r="E16" s="35">
        <f>E19</f>
        <v>368</v>
      </c>
      <c r="F16" s="35">
        <f t="shared" ref="F16:F82" si="0">E16-D16</f>
        <v>0</v>
      </c>
      <c r="G16" s="26">
        <f t="shared" ref="G16:G38" si="1">E16/D16</f>
        <v>1</v>
      </c>
      <c r="H16" s="8"/>
    </row>
    <row r="17" spans="1:8" ht="18.75" x14ac:dyDescent="0.3">
      <c r="A17" s="12"/>
      <c r="B17" s="13" t="s">
        <v>8</v>
      </c>
      <c r="C17" s="14"/>
      <c r="D17" s="34"/>
      <c r="E17" s="36"/>
      <c r="F17" s="35"/>
      <c r="G17" s="26"/>
      <c r="H17" s="8"/>
    </row>
    <row r="18" spans="1:8" ht="18.75" x14ac:dyDescent="0.3">
      <c r="A18" s="12" t="s">
        <v>9</v>
      </c>
      <c r="B18" s="13" t="s">
        <v>10</v>
      </c>
      <c r="C18" s="14" t="s">
        <v>11</v>
      </c>
      <c r="D18" s="34"/>
      <c r="E18" s="36"/>
      <c r="F18" s="35"/>
      <c r="G18" s="26"/>
      <c r="H18" s="8"/>
    </row>
    <row r="19" spans="1:8" ht="18.75" x14ac:dyDescent="0.3">
      <c r="A19" s="12" t="s">
        <v>12</v>
      </c>
      <c r="B19" s="13" t="s">
        <v>13</v>
      </c>
      <c r="C19" s="14" t="s">
        <v>11</v>
      </c>
      <c r="D19" s="37">
        <v>368</v>
      </c>
      <c r="E19" s="36">
        <v>368</v>
      </c>
      <c r="F19" s="35">
        <f t="shared" si="0"/>
        <v>0</v>
      </c>
      <c r="G19" s="26">
        <f t="shared" si="1"/>
        <v>1</v>
      </c>
      <c r="H19" s="8"/>
    </row>
    <row r="20" spans="1:8" ht="18.75" x14ac:dyDescent="0.3">
      <c r="A20" s="12" t="s">
        <v>14</v>
      </c>
      <c r="B20" s="13" t="s">
        <v>15</v>
      </c>
      <c r="C20" s="14" t="s">
        <v>11</v>
      </c>
      <c r="D20" s="34"/>
      <c r="E20" s="36"/>
      <c r="F20" s="35"/>
      <c r="G20" s="26"/>
      <c r="H20" s="8"/>
    </row>
    <row r="21" spans="1:8" ht="18.75" x14ac:dyDescent="0.3">
      <c r="A21" s="12" t="s">
        <v>16</v>
      </c>
      <c r="B21" s="13" t="s">
        <v>17</v>
      </c>
      <c r="C21" s="14" t="s">
        <v>11</v>
      </c>
      <c r="D21" s="34"/>
      <c r="E21" s="36"/>
      <c r="F21" s="35"/>
      <c r="G21" s="26"/>
      <c r="H21" s="8"/>
    </row>
    <row r="22" spans="1:8" ht="39" x14ac:dyDescent="0.3">
      <c r="A22" s="9" t="s">
        <v>18</v>
      </c>
      <c r="B22" s="10" t="s">
        <v>19</v>
      </c>
      <c r="C22" s="43" t="s">
        <v>5</v>
      </c>
      <c r="D22" s="34">
        <f>D24+D25+D26</f>
        <v>12922</v>
      </c>
      <c r="E22" s="34">
        <f t="shared" ref="E22:F22" si="2">E24+E25+E26</f>
        <v>12922</v>
      </c>
      <c r="F22" s="34">
        <f t="shared" si="2"/>
        <v>0</v>
      </c>
      <c r="G22" s="26">
        <f t="shared" si="1"/>
        <v>1</v>
      </c>
      <c r="H22" s="8"/>
    </row>
    <row r="23" spans="1:8" ht="18.75" x14ac:dyDescent="0.3">
      <c r="A23" s="12"/>
      <c r="B23" s="13" t="s">
        <v>20</v>
      </c>
      <c r="C23" s="14"/>
      <c r="D23" s="34"/>
      <c r="E23" s="36"/>
      <c r="F23" s="35"/>
      <c r="G23" s="26"/>
      <c r="H23" s="8"/>
    </row>
    <row r="24" spans="1:8" ht="18.75" customHeight="1" x14ac:dyDescent="0.25">
      <c r="A24" s="12" t="s">
        <v>21</v>
      </c>
      <c r="B24" s="13" t="s">
        <v>22</v>
      </c>
      <c r="C24" s="14" t="s">
        <v>11</v>
      </c>
      <c r="D24" s="37">
        <v>11742</v>
      </c>
      <c r="E24" s="36">
        <v>11742</v>
      </c>
      <c r="F24" s="35">
        <f t="shared" si="0"/>
        <v>0</v>
      </c>
      <c r="G24" s="26">
        <f t="shared" si="1"/>
        <v>1</v>
      </c>
      <c r="H24" s="62"/>
    </row>
    <row r="25" spans="1:8" ht="18.75" x14ac:dyDescent="0.25">
      <c r="A25" s="12" t="s">
        <v>23</v>
      </c>
      <c r="B25" s="13" t="s">
        <v>24</v>
      </c>
      <c r="C25" s="14" t="s">
        <v>11</v>
      </c>
      <c r="D25" s="37">
        <v>1004</v>
      </c>
      <c r="E25" s="36">
        <v>1004</v>
      </c>
      <c r="F25" s="35">
        <f t="shared" si="0"/>
        <v>0</v>
      </c>
      <c r="G25" s="26">
        <f t="shared" si="1"/>
        <v>1</v>
      </c>
      <c r="H25" s="63"/>
    </row>
    <row r="26" spans="1:8" ht="37.5" x14ac:dyDescent="0.25">
      <c r="A26" s="12" t="s">
        <v>133</v>
      </c>
      <c r="B26" s="13" t="s">
        <v>134</v>
      </c>
      <c r="C26" s="15" t="s">
        <v>11</v>
      </c>
      <c r="D26" s="37">
        <v>176</v>
      </c>
      <c r="E26" s="36">
        <v>176</v>
      </c>
      <c r="F26" s="35">
        <f t="shared" si="0"/>
        <v>0</v>
      </c>
      <c r="G26" s="26">
        <f t="shared" si="1"/>
        <v>1</v>
      </c>
      <c r="H26" s="64"/>
    </row>
    <row r="27" spans="1:8" ht="19.5" x14ac:dyDescent="0.3">
      <c r="A27" s="9" t="s">
        <v>25</v>
      </c>
      <c r="B27" s="10" t="s">
        <v>26</v>
      </c>
      <c r="C27" s="43" t="s">
        <v>5</v>
      </c>
      <c r="D27" s="34">
        <v>2328</v>
      </c>
      <c r="E27" s="35">
        <v>2328</v>
      </c>
      <c r="F27" s="35">
        <f t="shared" si="0"/>
        <v>0</v>
      </c>
      <c r="G27" s="26">
        <f t="shared" si="1"/>
        <v>1</v>
      </c>
      <c r="H27" s="8"/>
    </row>
    <row r="28" spans="1:8" ht="19.5" x14ac:dyDescent="0.3">
      <c r="A28" s="9" t="s">
        <v>27</v>
      </c>
      <c r="B28" s="10" t="s">
        <v>28</v>
      </c>
      <c r="C28" s="43" t="s">
        <v>5</v>
      </c>
      <c r="D28" s="34">
        <f>D30</f>
        <v>4338</v>
      </c>
      <c r="E28" s="34">
        <f>E30</f>
        <v>4338</v>
      </c>
      <c r="F28" s="35">
        <f t="shared" si="0"/>
        <v>0</v>
      </c>
      <c r="G28" s="26">
        <f t="shared" si="1"/>
        <v>1</v>
      </c>
      <c r="H28" s="8"/>
    </row>
    <row r="29" spans="1:8" ht="18.75" x14ac:dyDescent="0.3">
      <c r="A29" s="12"/>
      <c r="B29" s="13" t="s">
        <v>20</v>
      </c>
      <c r="C29" s="14"/>
      <c r="D29" s="34"/>
      <c r="E29" s="36"/>
      <c r="F29" s="35"/>
      <c r="G29" s="26"/>
      <c r="H29" s="8"/>
    </row>
    <row r="30" spans="1:8" ht="37.5" x14ac:dyDescent="0.3">
      <c r="A30" s="12" t="s">
        <v>29</v>
      </c>
      <c r="B30" s="13" t="s">
        <v>127</v>
      </c>
      <c r="C30" s="14" t="s">
        <v>11</v>
      </c>
      <c r="D30" s="38">
        <v>4338</v>
      </c>
      <c r="E30" s="36">
        <v>4338</v>
      </c>
      <c r="F30" s="35">
        <f t="shared" si="0"/>
        <v>0</v>
      </c>
      <c r="G30" s="26">
        <f t="shared" si="1"/>
        <v>1</v>
      </c>
      <c r="H30" s="8"/>
    </row>
    <row r="31" spans="1:8" ht="19.5" x14ac:dyDescent="0.3">
      <c r="A31" s="9">
        <v>5</v>
      </c>
      <c r="B31" s="10" t="s">
        <v>30</v>
      </c>
      <c r="C31" s="43" t="s">
        <v>5</v>
      </c>
      <c r="D31" s="34">
        <f>D33+D34+D35+D36+D37+D38+D39+D40</f>
        <v>472</v>
      </c>
      <c r="E31" s="34">
        <f>E33+E34+E35+E36+E37+E38+E39+E40</f>
        <v>472</v>
      </c>
      <c r="F31" s="35">
        <f t="shared" si="0"/>
        <v>0</v>
      </c>
      <c r="G31" s="26">
        <f t="shared" si="1"/>
        <v>1</v>
      </c>
      <c r="H31" s="8"/>
    </row>
    <row r="32" spans="1:8" ht="18.75" x14ac:dyDescent="0.3">
      <c r="A32" s="12"/>
      <c r="B32" s="13" t="s">
        <v>20</v>
      </c>
      <c r="C32" s="14"/>
      <c r="D32" s="34"/>
      <c r="E32" s="36"/>
      <c r="F32" s="35"/>
      <c r="G32" s="26"/>
      <c r="H32" s="8"/>
    </row>
    <row r="33" spans="1:8" ht="18.75" x14ac:dyDescent="0.3">
      <c r="A33" s="12" t="s">
        <v>31</v>
      </c>
      <c r="B33" s="13" t="s">
        <v>32</v>
      </c>
      <c r="C33" s="14" t="s">
        <v>11</v>
      </c>
      <c r="D33" s="37">
        <v>58</v>
      </c>
      <c r="E33" s="37">
        <v>58</v>
      </c>
      <c r="F33" s="35">
        <f t="shared" si="0"/>
        <v>0</v>
      </c>
      <c r="G33" s="26">
        <f t="shared" si="1"/>
        <v>1</v>
      </c>
      <c r="H33" s="8"/>
    </row>
    <row r="34" spans="1:8" ht="18.75" x14ac:dyDescent="0.3">
      <c r="A34" s="15" t="s">
        <v>33</v>
      </c>
      <c r="B34" s="16" t="s">
        <v>34</v>
      </c>
      <c r="C34" s="15" t="s">
        <v>11</v>
      </c>
      <c r="D34" s="37">
        <v>5</v>
      </c>
      <c r="E34" s="37">
        <v>5</v>
      </c>
      <c r="F34" s="35">
        <f t="shared" si="0"/>
        <v>0</v>
      </c>
      <c r="G34" s="26"/>
      <c r="H34" s="8"/>
    </row>
    <row r="35" spans="1:8" ht="18.75" x14ac:dyDescent="0.3">
      <c r="A35" s="15" t="s">
        <v>35</v>
      </c>
      <c r="B35" s="16" t="s">
        <v>36</v>
      </c>
      <c r="C35" s="15" t="s">
        <v>11</v>
      </c>
      <c r="D35" s="37">
        <v>5</v>
      </c>
      <c r="E35" s="37">
        <v>5</v>
      </c>
      <c r="F35" s="35">
        <f t="shared" si="0"/>
        <v>0</v>
      </c>
      <c r="G35" s="26">
        <f t="shared" si="1"/>
        <v>1</v>
      </c>
      <c r="H35" s="8"/>
    </row>
    <row r="36" spans="1:8" ht="18.75" x14ac:dyDescent="0.3">
      <c r="A36" s="12" t="s">
        <v>37</v>
      </c>
      <c r="B36" s="13" t="s">
        <v>38</v>
      </c>
      <c r="C36" s="14" t="s">
        <v>11</v>
      </c>
      <c r="D36" s="37">
        <v>233</v>
      </c>
      <c r="E36" s="37">
        <v>233</v>
      </c>
      <c r="F36" s="35">
        <f t="shared" si="0"/>
        <v>0</v>
      </c>
      <c r="G36" s="26">
        <f t="shared" si="1"/>
        <v>1</v>
      </c>
      <c r="H36" s="8"/>
    </row>
    <row r="37" spans="1:8" ht="18.75" x14ac:dyDescent="0.3">
      <c r="A37" s="15" t="s">
        <v>39</v>
      </c>
      <c r="B37" s="16" t="s">
        <v>40</v>
      </c>
      <c r="C37" s="15" t="s">
        <v>11</v>
      </c>
      <c r="D37" s="37">
        <v>12</v>
      </c>
      <c r="E37" s="37">
        <v>12</v>
      </c>
      <c r="F37" s="35">
        <f t="shared" si="0"/>
        <v>0</v>
      </c>
      <c r="G37" s="26">
        <f t="shared" si="1"/>
        <v>1</v>
      </c>
      <c r="H37" s="8"/>
    </row>
    <row r="38" spans="1:8" ht="18.75" x14ac:dyDescent="0.3">
      <c r="A38" s="15" t="s">
        <v>41</v>
      </c>
      <c r="B38" s="16" t="s">
        <v>42</v>
      </c>
      <c r="C38" s="15" t="s">
        <v>11</v>
      </c>
      <c r="D38" s="37">
        <v>53</v>
      </c>
      <c r="E38" s="37">
        <v>53</v>
      </c>
      <c r="F38" s="35">
        <f t="shared" si="0"/>
        <v>0</v>
      </c>
      <c r="G38" s="26">
        <f t="shared" si="1"/>
        <v>1</v>
      </c>
      <c r="H38" s="8"/>
    </row>
    <row r="39" spans="1:8" ht="18.75" x14ac:dyDescent="0.3">
      <c r="A39" s="12" t="s">
        <v>43</v>
      </c>
      <c r="B39" s="13" t="s">
        <v>44</v>
      </c>
      <c r="C39" s="14" t="s">
        <v>11</v>
      </c>
      <c r="D39" s="37">
        <v>58</v>
      </c>
      <c r="E39" s="37">
        <v>58</v>
      </c>
      <c r="F39" s="35">
        <f t="shared" si="0"/>
        <v>0</v>
      </c>
      <c r="G39" s="26">
        <f>E39/D39</f>
        <v>1</v>
      </c>
      <c r="H39" s="8"/>
    </row>
    <row r="40" spans="1:8" ht="18.75" x14ac:dyDescent="0.3">
      <c r="A40" s="12" t="s">
        <v>156</v>
      </c>
      <c r="B40" s="13" t="s">
        <v>157</v>
      </c>
      <c r="C40" s="14" t="s">
        <v>11</v>
      </c>
      <c r="D40" s="37">
        <v>48</v>
      </c>
      <c r="E40" s="37">
        <v>48</v>
      </c>
      <c r="F40" s="35"/>
      <c r="G40" s="26">
        <f t="shared" ref="G40:G79" si="3">E40/D40</f>
        <v>1</v>
      </c>
      <c r="H40" s="8"/>
    </row>
    <row r="41" spans="1:8" ht="18.75" x14ac:dyDescent="0.3">
      <c r="A41" s="17" t="s">
        <v>45</v>
      </c>
      <c r="B41" s="18" t="s">
        <v>46</v>
      </c>
      <c r="C41" s="17" t="s">
        <v>5</v>
      </c>
      <c r="D41" s="34">
        <f>D44+D45+D49+D51+D52+D53+D65+D66+D67+D68+D69+D70+D76+D77+D78+D46+D47+D48</f>
        <v>3405</v>
      </c>
      <c r="E41" s="34">
        <f t="shared" ref="E41:G41" si="4">E44+E45+E49+E51+E52+E53+E65+E66+E67+E68+E69+E70+E76+E77+E78+E46+E47+E48</f>
        <v>3405</v>
      </c>
      <c r="F41" s="34">
        <f t="shared" si="4"/>
        <v>0</v>
      </c>
      <c r="G41" s="26">
        <f t="shared" si="3"/>
        <v>1</v>
      </c>
      <c r="H41" s="8"/>
    </row>
    <row r="42" spans="1:8" ht="39" x14ac:dyDescent="0.3">
      <c r="A42" s="19" t="s">
        <v>47</v>
      </c>
      <c r="B42" s="20" t="s">
        <v>48</v>
      </c>
      <c r="C42" s="17" t="s">
        <v>5</v>
      </c>
      <c r="D42" s="34">
        <f>D44+D45+D49+D50+D51+D52+D53+D65+D66+D67+D68+D69+D76+D77+D78+D46+D47+D48</f>
        <v>3288</v>
      </c>
      <c r="E42" s="34">
        <f t="shared" ref="E42:F42" si="5">E44+E45+E49+E50+E51+E52+E53+E65+E66+E67+E68+E69+E76+E77+E78+E46+E47+E48</f>
        <v>3288</v>
      </c>
      <c r="F42" s="34">
        <f t="shared" si="5"/>
        <v>0</v>
      </c>
      <c r="G42" s="26">
        <f t="shared" si="3"/>
        <v>1</v>
      </c>
      <c r="H42" s="8"/>
    </row>
    <row r="43" spans="1:8" ht="18.75" customHeight="1" x14ac:dyDescent="0.3">
      <c r="A43" s="15"/>
      <c r="B43" s="16" t="s">
        <v>20</v>
      </c>
      <c r="C43" s="15"/>
      <c r="D43" s="34"/>
      <c r="E43" s="39"/>
      <c r="F43" s="35"/>
      <c r="G43" s="26" t="e">
        <f t="shared" si="3"/>
        <v>#DIV/0!</v>
      </c>
      <c r="H43" s="8"/>
    </row>
    <row r="44" spans="1:8" ht="18.75" x14ac:dyDescent="0.25">
      <c r="A44" s="15" t="s">
        <v>49</v>
      </c>
      <c r="B44" s="16" t="s">
        <v>50</v>
      </c>
      <c r="C44" s="15" t="s">
        <v>11</v>
      </c>
      <c r="D44" s="37">
        <v>1643</v>
      </c>
      <c r="E44" s="37">
        <v>1643</v>
      </c>
      <c r="F44" s="35">
        <f t="shared" si="0"/>
        <v>0</v>
      </c>
      <c r="G44" s="26">
        <f t="shared" si="3"/>
        <v>1</v>
      </c>
      <c r="H44" s="62" t="s">
        <v>130</v>
      </c>
    </row>
    <row r="45" spans="1:8" ht="18.75" x14ac:dyDescent="0.25">
      <c r="A45" s="15" t="s">
        <v>51</v>
      </c>
      <c r="B45" s="16" t="s">
        <v>24</v>
      </c>
      <c r="C45" s="15" t="s">
        <v>11</v>
      </c>
      <c r="D45" s="37">
        <v>140</v>
      </c>
      <c r="E45" s="37">
        <v>140</v>
      </c>
      <c r="F45" s="35">
        <f t="shared" si="0"/>
        <v>0</v>
      </c>
      <c r="G45" s="26">
        <f t="shared" si="3"/>
        <v>1</v>
      </c>
      <c r="H45" s="63"/>
    </row>
    <row r="46" spans="1:8" ht="37.5" x14ac:dyDescent="0.25">
      <c r="A46" s="15" t="s">
        <v>52</v>
      </c>
      <c r="B46" s="16" t="s">
        <v>134</v>
      </c>
      <c r="C46" s="15" t="s">
        <v>11</v>
      </c>
      <c r="D46" s="37">
        <v>25</v>
      </c>
      <c r="E46" s="37">
        <v>25</v>
      </c>
      <c r="F46" s="35">
        <f t="shared" si="0"/>
        <v>0</v>
      </c>
      <c r="G46" s="26">
        <f t="shared" si="3"/>
        <v>1</v>
      </c>
      <c r="H46" s="64"/>
    </row>
    <row r="47" spans="1:8" ht="37.5" x14ac:dyDescent="0.25">
      <c r="A47" s="15" t="s">
        <v>54</v>
      </c>
      <c r="B47" s="16" t="s">
        <v>135</v>
      </c>
      <c r="C47" s="15" t="s">
        <v>11</v>
      </c>
      <c r="D47" s="37">
        <v>8</v>
      </c>
      <c r="E47" s="37">
        <v>8</v>
      </c>
      <c r="F47" s="35">
        <f t="shared" si="0"/>
        <v>0</v>
      </c>
      <c r="G47" s="26">
        <f t="shared" si="3"/>
        <v>1</v>
      </c>
      <c r="H47" s="44"/>
    </row>
    <row r="48" spans="1:8" ht="75" x14ac:dyDescent="0.25">
      <c r="A48" s="15"/>
      <c r="B48" s="16" t="s">
        <v>158</v>
      </c>
      <c r="C48" s="15" t="s">
        <v>11</v>
      </c>
      <c r="D48" s="37">
        <v>16</v>
      </c>
      <c r="E48" s="37">
        <v>16</v>
      </c>
      <c r="F48" s="35"/>
      <c r="G48" s="26">
        <f t="shared" si="3"/>
        <v>1</v>
      </c>
      <c r="H48" s="44"/>
    </row>
    <row r="49" spans="1:8" ht="18.75" x14ac:dyDescent="0.3">
      <c r="A49" s="15" t="s">
        <v>55</v>
      </c>
      <c r="B49" s="16" t="s">
        <v>53</v>
      </c>
      <c r="C49" s="15" t="s">
        <v>11</v>
      </c>
      <c r="D49" s="37">
        <v>46</v>
      </c>
      <c r="E49" s="37">
        <v>46</v>
      </c>
      <c r="F49" s="35">
        <f t="shared" si="0"/>
        <v>0</v>
      </c>
      <c r="G49" s="26">
        <f t="shared" si="3"/>
        <v>1</v>
      </c>
      <c r="H49" s="8"/>
    </row>
    <row r="50" spans="1:8" ht="18.75" x14ac:dyDescent="0.3">
      <c r="A50" s="15" t="s">
        <v>57</v>
      </c>
      <c r="B50" s="16" t="s">
        <v>26</v>
      </c>
      <c r="C50" s="15" t="s">
        <v>11</v>
      </c>
      <c r="D50" s="37">
        <v>0</v>
      </c>
      <c r="E50" s="37">
        <v>0</v>
      </c>
      <c r="F50" s="35">
        <f t="shared" si="0"/>
        <v>0</v>
      </c>
      <c r="G50" s="26" t="e">
        <f t="shared" si="3"/>
        <v>#DIV/0!</v>
      </c>
      <c r="H50" s="8"/>
    </row>
    <row r="51" spans="1:8" ht="56.25" x14ac:dyDescent="0.3">
      <c r="A51" s="15" t="s">
        <v>59</v>
      </c>
      <c r="B51" s="16" t="s">
        <v>56</v>
      </c>
      <c r="C51" s="15" t="s">
        <v>11</v>
      </c>
      <c r="D51" s="37">
        <v>67</v>
      </c>
      <c r="E51" s="37">
        <v>67</v>
      </c>
      <c r="F51" s="35">
        <f t="shared" si="0"/>
        <v>0</v>
      </c>
      <c r="G51" s="26">
        <f t="shared" si="3"/>
        <v>1</v>
      </c>
      <c r="H51" s="8"/>
    </row>
    <row r="52" spans="1:8" ht="18.75" x14ac:dyDescent="0.3">
      <c r="A52" s="12" t="s">
        <v>69</v>
      </c>
      <c r="B52" s="13" t="s">
        <v>58</v>
      </c>
      <c r="C52" s="14" t="s">
        <v>11</v>
      </c>
      <c r="D52" s="37">
        <v>212</v>
      </c>
      <c r="E52" s="37">
        <v>212</v>
      </c>
      <c r="F52" s="35">
        <f t="shared" si="0"/>
        <v>0</v>
      </c>
      <c r="G52" s="26">
        <f t="shared" si="3"/>
        <v>1</v>
      </c>
      <c r="H52" s="8"/>
    </row>
    <row r="53" spans="1:8" ht="18.75" x14ac:dyDescent="0.3">
      <c r="A53" s="12" t="s">
        <v>71</v>
      </c>
      <c r="B53" s="13" t="s">
        <v>60</v>
      </c>
      <c r="C53" s="14" t="s">
        <v>11</v>
      </c>
      <c r="D53" s="37">
        <f>D55+D56+D57+D58+D59+D60+D61+D62+D63+D64</f>
        <v>669</v>
      </c>
      <c r="E53" s="37">
        <f>E55+E56+E57+E58+E59+E60+E61+E62+E63+E64</f>
        <v>669</v>
      </c>
      <c r="F53" s="35">
        <f t="shared" si="0"/>
        <v>0</v>
      </c>
      <c r="G53" s="26">
        <f t="shared" si="3"/>
        <v>1</v>
      </c>
      <c r="H53" s="8"/>
    </row>
    <row r="54" spans="1:8" ht="18.75" x14ac:dyDescent="0.3">
      <c r="A54" s="12"/>
      <c r="B54" s="13" t="s">
        <v>20</v>
      </c>
      <c r="C54" s="14"/>
      <c r="D54" s="37"/>
      <c r="E54" s="37"/>
      <c r="F54" s="35"/>
      <c r="G54" s="26" t="e">
        <f t="shared" si="3"/>
        <v>#DIV/0!</v>
      </c>
      <c r="H54" s="8"/>
    </row>
    <row r="55" spans="1:8" ht="18.75" x14ac:dyDescent="0.3">
      <c r="A55" s="12" t="s">
        <v>136</v>
      </c>
      <c r="B55" s="13" t="s">
        <v>61</v>
      </c>
      <c r="C55" s="14" t="s">
        <v>11</v>
      </c>
      <c r="D55" s="37">
        <v>230</v>
      </c>
      <c r="E55" s="37">
        <v>230</v>
      </c>
      <c r="F55" s="35">
        <f t="shared" si="0"/>
        <v>0</v>
      </c>
      <c r="G55" s="26">
        <f t="shared" si="3"/>
        <v>1</v>
      </c>
      <c r="H55" s="8"/>
    </row>
    <row r="56" spans="1:8" ht="18.75" x14ac:dyDescent="0.3">
      <c r="A56" s="12" t="s">
        <v>137</v>
      </c>
      <c r="B56" s="13" t="s">
        <v>62</v>
      </c>
      <c r="C56" s="14" t="s">
        <v>11</v>
      </c>
      <c r="D56" s="37">
        <v>6</v>
      </c>
      <c r="E56" s="37">
        <v>6</v>
      </c>
      <c r="F56" s="35">
        <f t="shared" si="0"/>
        <v>0</v>
      </c>
      <c r="G56" s="26">
        <f t="shared" si="3"/>
        <v>1</v>
      </c>
      <c r="H56" s="8"/>
    </row>
    <row r="57" spans="1:8" ht="18.75" x14ac:dyDescent="0.25">
      <c r="A57" s="12" t="s">
        <v>138</v>
      </c>
      <c r="B57" s="13" t="s">
        <v>63</v>
      </c>
      <c r="C57" s="14" t="s">
        <v>11</v>
      </c>
      <c r="D57" s="37">
        <v>258</v>
      </c>
      <c r="E57" s="37">
        <v>258</v>
      </c>
      <c r="F57" s="35">
        <f t="shared" si="0"/>
        <v>0</v>
      </c>
      <c r="G57" s="26">
        <f t="shared" si="3"/>
        <v>1</v>
      </c>
      <c r="H57" s="31"/>
    </row>
    <row r="58" spans="1:8" ht="18.75" x14ac:dyDescent="0.3">
      <c r="A58" s="12" t="s">
        <v>139</v>
      </c>
      <c r="B58" s="13" t="s">
        <v>64</v>
      </c>
      <c r="C58" s="14" t="s">
        <v>11</v>
      </c>
      <c r="D58" s="37">
        <v>6</v>
      </c>
      <c r="E58" s="37">
        <v>6</v>
      </c>
      <c r="F58" s="35">
        <f t="shared" si="0"/>
        <v>0</v>
      </c>
      <c r="G58" s="26">
        <f t="shared" si="3"/>
        <v>1</v>
      </c>
      <c r="H58" s="8"/>
    </row>
    <row r="59" spans="1:8" ht="56.25" x14ac:dyDescent="0.3">
      <c r="A59" s="12" t="s">
        <v>140</v>
      </c>
      <c r="B59" s="13" t="s">
        <v>65</v>
      </c>
      <c r="C59" s="14" t="s">
        <v>11</v>
      </c>
      <c r="D59" s="37">
        <v>9</v>
      </c>
      <c r="E59" s="37">
        <v>9</v>
      </c>
      <c r="F59" s="35">
        <f t="shared" si="0"/>
        <v>0</v>
      </c>
      <c r="G59" s="26">
        <f t="shared" si="3"/>
        <v>1</v>
      </c>
      <c r="H59" s="8"/>
    </row>
    <row r="60" spans="1:8" ht="18.75" x14ac:dyDescent="0.3">
      <c r="A60" s="12" t="s">
        <v>141</v>
      </c>
      <c r="B60" s="13" t="s">
        <v>66</v>
      </c>
      <c r="C60" s="14" t="s">
        <v>11</v>
      </c>
      <c r="D60" s="37">
        <v>5</v>
      </c>
      <c r="E60" s="37">
        <v>5</v>
      </c>
      <c r="F60" s="35">
        <f t="shared" si="0"/>
        <v>0</v>
      </c>
      <c r="G60" s="26">
        <f t="shared" si="3"/>
        <v>1</v>
      </c>
      <c r="H60" s="8"/>
    </row>
    <row r="61" spans="1:8" ht="18.75" x14ac:dyDescent="0.3">
      <c r="A61" s="12" t="s">
        <v>142</v>
      </c>
      <c r="B61" s="13" t="s">
        <v>159</v>
      </c>
      <c r="C61" s="14" t="s">
        <v>11</v>
      </c>
      <c r="D61" s="37">
        <v>32</v>
      </c>
      <c r="E61" s="37">
        <v>32</v>
      </c>
      <c r="F61" s="35">
        <f t="shared" si="0"/>
        <v>0</v>
      </c>
      <c r="G61" s="26">
        <f t="shared" si="3"/>
        <v>1</v>
      </c>
      <c r="H61" s="8"/>
    </row>
    <row r="62" spans="1:8" ht="18.75" x14ac:dyDescent="0.3">
      <c r="A62" s="12" t="s">
        <v>143</v>
      </c>
      <c r="B62" s="13" t="s">
        <v>67</v>
      </c>
      <c r="C62" s="14" t="s">
        <v>11</v>
      </c>
      <c r="D62" s="37">
        <v>6</v>
      </c>
      <c r="E62" s="37">
        <v>6</v>
      </c>
      <c r="F62" s="35">
        <f t="shared" si="0"/>
        <v>0</v>
      </c>
      <c r="G62" s="26">
        <f t="shared" si="3"/>
        <v>1</v>
      </c>
      <c r="H62" s="8"/>
    </row>
    <row r="63" spans="1:8" ht="18.75" x14ac:dyDescent="0.3">
      <c r="A63" s="12" t="s">
        <v>144</v>
      </c>
      <c r="B63" s="13" t="s">
        <v>68</v>
      </c>
      <c r="C63" s="14" t="s">
        <v>11</v>
      </c>
      <c r="D63" s="37">
        <v>5</v>
      </c>
      <c r="E63" s="37">
        <v>5</v>
      </c>
      <c r="F63" s="35">
        <f t="shared" si="0"/>
        <v>0</v>
      </c>
      <c r="G63" s="26">
        <f t="shared" si="3"/>
        <v>1</v>
      </c>
      <c r="H63" s="8"/>
    </row>
    <row r="64" spans="1:8" ht="37.5" x14ac:dyDescent="0.3">
      <c r="A64" s="12" t="s">
        <v>145</v>
      </c>
      <c r="B64" s="13" t="s">
        <v>160</v>
      </c>
      <c r="C64" s="14" t="s">
        <v>11</v>
      </c>
      <c r="D64" s="37">
        <v>112</v>
      </c>
      <c r="E64" s="37">
        <v>112</v>
      </c>
      <c r="F64" s="35">
        <f t="shared" si="0"/>
        <v>0</v>
      </c>
      <c r="G64" s="26">
        <f t="shared" si="3"/>
        <v>1</v>
      </c>
      <c r="H64" s="8"/>
    </row>
    <row r="65" spans="1:8" ht="18.75" x14ac:dyDescent="0.3">
      <c r="A65" s="12" t="s">
        <v>73</v>
      </c>
      <c r="B65" s="13" t="s">
        <v>70</v>
      </c>
      <c r="C65" s="14" t="s">
        <v>11</v>
      </c>
      <c r="D65" s="37">
        <v>293</v>
      </c>
      <c r="E65" s="37">
        <v>293</v>
      </c>
      <c r="F65" s="35">
        <f t="shared" si="0"/>
        <v>0</v>
      </c>
      <c r="G65" s="26">
        <f t="shared" si="3"/>
        <v>1</v>
      </c>
      <c r="H65" s="8"/>
    </row>
    <row r="66" spans="1:8" ht="18.75" x14ac:dyDescent="0.3">
      <c r="A66" s="12" t="s">
        <v>75</v>
      </c>
      <c r="B66" s="13" t="s">
        <v>72</v>
      </c>
      <c r="C66" s="14" t="s">
        <v>11</v>
      </c>
      <c r="D66" s="37">
        <v>28</v>
      </c>
      <c r="E66" s="37">
        <v>28</v>
      </c>
      <c r="F66" s="35">
        <f t="shared" si="0"/>
        <v>0</v>
      </c>
      <c r="G66" s="26">
        <f t="shared" si="3"/>
        <v>1</v>
      </c>
      <c r="H66" s="8"/>
    </row>
    <row r="67" spans="1:8" ht="37.5" x14ac:dyDescent="0.3">
      <c r="A67" s="12" t="s">
        <v>77</v>
      </c>
      <c r="B67" s="13" t="s">
        <v>74</v>
      </c>
      <c r="C67" s="14" t="s">
        <v>11</v>
      </c>
      <c r="D67" s="37">
        <v>26</v>
      </c>
      <c r="E67" s="37">
        <v>26</v>
      </c>
      <c r="F67" s="35">
        <f t="shared" si="0"/>
        <v>0</v>
      </c>
      <c r="G67" s="26">
        <f t="shared" si="3"/>
        <v>1</v>
      </c>
      <c r="H67" s="8"/>
    </row>
    <row r="68" spans="1:8" ht="37.5" x14ac:dyDescent="0.3">
      <c r="A68" s="12" t="s">
        <v>79</v>
      </c>
      <c r="B68" s="13" t="s">
        <v>76</v>
      </c>
      <c r="C68" s="14" t="s">
        <v>11</v>
      </c>
      <c r="D68" s="37">
        <v>38</v>
      </c>
      <c r="E68" s="37">
        <v>38</v>
      </c>
      <c r="F68" s="35">
        <f t="shared" si="0"/>
        <v>0</v>
      </c>
      <c r="G68" s="26">
        <f t="shared" si="3"/>
        <v>1</v>
      </c>
      <c r="H68" s="8"/>
    </row>
    <row r="69" spans="1:8" ht="56.25" x14ac:dyDescent="0.3">
      <c r="A69" s="12" t="s">
        <v>85</v>
      </c>
      <c r="B69" s="13" t="s">
        <v>78</v>
      </c>
      <c r="C69" s="14" t="s">
        <v>11</v>
      </c>
      <c r="D69" s="37">
        <v>34</v>
      </c>
      <c r="E69" s="37">
        <v>34</v>
      </c>
      <c r="F69" s="35">
        <f t="shared" si="0"/>
        <v>0</v>
      </c>
      <c r="G69" s="26">
        <f t="shared" si="3"/>
        <v>1</v>
      </c>
      <c r="H69" s="8"/>
    </row>
    <row r="70" spans="1:8" ht="18.75" x14ac:dyDescent="0.3">
      <c r="A70" s="12" t="s">
        <v>146</v>
      </c>
      <c r="B70" s="13" t="s">
        <v>80</v>
      </c>
      <c r="C70" s="14" t="s">
        <v>11</v>
      </c>
      <c r="D70" s="37">
        <f>D72+D73+D74+D75</f>
        <v>117</v>
      </c>
      <c r="E70" s="37">
        <f>E72+E73+E74+E75</f>
        <v>117</v>
      </c>
      <c r="F70" s="35">
        <f t="shared" si="0"/>
        <v>0</v>
      </c>
      <c r="G70" s="26">
        <f t="shared" si="3"/>
        <v>1</v>
      </c>
      <c r="H70" s="8"/>
    </row>
    <row r="71" spans="1:8" ht="18.75" x14ac:dyDescent="0.3">
      <c r="A71" s="12"/>
      <c r="B71" s="13" t="s">
        <v>8</v>
      </c>
      <c r="C71" s="14"/>
      <c r="D71" s="37"/>
      <c r="E71" s="37"/>
      <c r="F71" s="35"/>
      <c r="G71" s="26" t="e">
        <f t="shared" si="3"/>
        <v>#DIV/0!</v>
      </c>
      <c r="H71" s="8"/>
    </row>
    <row r="72" spans="1:8" ht="18.75" x14ac:dyDescent="0.3">
      <c r="A72" s="12" t="s">
        <v>147</v>
      </c>
      <c r="B72" s="13" t="s">
        <v>81</v>
      </c>
      <c r="C72" s="14" t="s">
        <v>11</v>
      </c>
      <c r="D72" s="37">
        <v>9</v>
      </c>
      <c r="E72" s="37">
        <v>9</v>
      </c>
      <c r="F72" s="35">
        <f t="shared" si="0"/>
        <v>0</v>
      </c>
      <c r="G72" s="26">
        <f t="shared" si="3"/>
        <v>1</v>
      </c>
      <c r="H72" s="8"/>
    </row>
    <row r="73" spans="1:8" ht="18.75" x14ac:dyDescent="0.3">
      <c r="A73" s="12" t="s">
        <v>148</v>
      </c>
      <c r="B73" s="13" t="s">
        <v>82</v>
      </c>
      <c r="C73" s="14" t="s">
        <v>11</v>
      </c>
      <c r="D73" s="37">
        <v>81</v>
      </c>
      <c r="E73" s="37">
        <v>81</v>
      </c>
      <c r="F73" s="35">
        <f t="shared" si="0"/>
        <v>0</v>
      </c>
      <c r="G73" s="26">
        <f t="shared" si="3"/>
        <v>1</v>
      </c>
      <c r="H73" s="8"/>
    </row>
    <row r="74" spans="1:8" ht="18.75" x14ac:dyDescent="0.3">
      <c r="A74" s="12" t="s">
        <v>149</v>
      </c>
      <c r="B74" s="13" t="s">
        <v>83</v>
      </c>
      <c r="C74" s="14" t="s">
        <v>11</v>
      </c>
      <c r="D74" s="37">
        <v>6</v>
      </c>
      <c r="E74" s="37">
        <v>6</v>
      </c>
      <c r="F74" s="35">
        <f t="shared" si="0"/>
        <v>0</v>
      </c>
      <c r="G74" s="26">
        <f t="shared" si="3"/>
        <v>1</v>
      </c>
      <c r="H74" s="8"/>
    </row>
    <row r="75" spans="1:8" ht="18.75" x14ac:dyDescent="0.3">
      <c r="A75" s="12" t="s">
        <v>150</v>
      </c>
      <c r="B75" s="13" t="s">
        <v>84</v>
      </c>
      <c r="C75" s="14" t="s">
        <v>11</v>
      </c>
      <c r="D75" s="37">
        <v>21</v>
      </c>
      <c r="E75" s="37">
        <v>21</v>
      </c>
      <c r="F75" s="35">
        <f t="shared" si="0"/>
        <v>0</v>
      </c>
      <c r="G75" s="26">
        <f t="shared" si="3"/>
        <v>1</v>
      </c>
      <c r="H75" s="8"/>
    </row>
    <row r="76" spans="1:8" ht="18.75" x14ac:dyDescent="0.3">
      <c r="A76" s="12" t="s">
        <v>146</v>
      </c>
      <c r="B76" s="13" t="s">
        <v>86</v>
      </c>
      <c r="C76" s="14" t="s">
        <v>11</v>
      </c>
      <c r="D76" s="37">
        <v>25</v>
      </c>
      <c r="E76" s="37">
        <v>25</v>
      </c>
      <c r="F76" s="35">
        <f t="shared" si="0"/>
        <v>0</v>
      </c>
      <c r="G76" s="26">
        <f t="shared" si="3"/>
        <v>1</v>
      </c>
      <c r="H76" s="8"/>
    </row>
    <row r="77" spans="1:8" ht="18.75" x14ac:dyDescent="0.3">
      <c r="A77" s="12" t="s">
        <v>151</v>
      </c>
      <c r="B77" s="13" t="s">
        <v>87</v>
      </c>
      <c r="C77" s="14" t="s">
        <v>11</v>
      </c>
      <c r="D77" s="37">
        <v>10</v>
      </c>
      <c r="E77" s="37">
        <v>10</v>
      </c>
      <c r="F77" s="35">
        <f t="shared" si="0"/>
        <v>0</v>
      </c>
      <c r="G77" s="26">
        <f t="shared" si="3"/>
        <v>1</v>
      </c>
      <c r="H77" s="8"/>
    </row>
    <row r="78" spans="1:8" ht="37.5" x14ac:dyDescent="0.3">
      <c r="A78" s="12" t="s">
        <v>152</v>
      </c>
      <c r="B78" s="13" t="s">
        <v>88</v>
      </c>
      <c r="C78" s="14" t="s">
        <v>11</v>
      </c>
      <c r="D78" s="37">
        <v>8</v>
      </c>
      <c r="E78" s="37">
        <v>8</v>
      </c>
      <c r="F78" s="35">
        <f t="shared" si="0"/>
        <v>0</v>
      </c>
      <c r="G78" s="26">
        <f t="shared" si="3"/>
        <v>1</v>
      </c>
      <c r="H78" s="8"/>
    </row>
    <row r="79" spans="1:8" ht="18.75" x14ac:dyDescent="0.3">
      <c r="A79" s="17" t="s">
        <v>89</v>
      </c>
      <c r="B79" s="18" t="s">
        <v>90</v>
      </c>
      <c r="C79" s="15" t="s">
        <v>11</v>
      </c>
      <c r="D79" s="34">
        <f>D41+D15</f>
        <v>23833</v>
      </c>
      <c r="E79" s="40">
        <f>E41+E15</f>
        <v>23833</v>
      </c>
      <c r="F79" s="35">
        <f t="shared" si="0"/>
        <v>0</v>
      </c>
      <c r="G79" s="26">
        <f t="shared" si="3"/>
        <v>1</v>
      </c>
      <c r="H79" s="8"/>
    </row>
    <row r="80" spans="1:8" ht="18.75" x14ac:dyDescent="0.3">
      <c r="A80" s="17" t="s">
        <v>91</v>
      </c>
      <c r="B80" s="18" t="s">
        <v>92</v>
      </c>
      <c r="C80" s="15" t="s">
        <v>11</v>
      </c>
      <c r="D80" s="34">
        <v>3028</v>
      </c>
      <c r="E80" s="40">
        <f>E81-E79</f>
        <v>-5407</v>
      </c>
      <c r="F80" s="35">
        <f>E80-D80</f>
        <v>-8435</v>
      </c>
      <c r="G80" s="26">
        <f t="shared" ref="G80:G85" si="6">F80/D80</f>
        <v>-2.7856671070013208</v>
      </c>
      <c r="H80" s="8"/>
    </row>
    <row r="81" spans="1:8" ht="18.75" x14ac:dyDescent="0.25">
      <c r="A81" s="17" t="s">
        <v>93</v>
      </c>
      <c r="B81" s="18" t="s">
        <v>94</v>
      </c>
      <c r="C81" s="15" t="s">
        <v>11</v>
      </c>
      <c r="D81" s="34">
        <v>26861</v>
      </c>
      <c r="E81" s="40">
        <v>18426</v>
      </c>
      <c r="F81" s="35">
        <f t="shared" si="0"/>
        <v>-8435</v>
      </c>
      <c r="G81" s="26">
        <f t="shared" si="6"/>
        <v>-0.31402404973753767</v>
      </c>
      <c r="H81" s="33" t="s">
        <v>125</v>
      </c>
    </row>
    <row r="82" spans="1:8" ht="141" x14ac:dyDescent="0.25">
      <c r="A82" s="17" t="s">
        <v>95</v>
      </c>
      <c r="B82" s="18" t="s">
        <v>96</v>
      </c>
      <c r="C82" s="15" t="s">
        <v>97</v>
      </c>
      <c r="D82" s="34">
        <v>46840</v>
      </c>
      <c r="E82" s="40">
        <v>36851</v>
      </c>
      <c r="F82" s="35">
        <f t="shared" si="0"/>
        <v>-9989</v>
      </c>
      <c r="G82" s="26">
        <f t="shared" si="6"/>
        <v>-0.21325789923142613</v>
      </c>
      <c r="H82" s="33" t="s">
        <v>126</v>
      </c>
    </row>
    <row r="83" spans="1:8" ht="18.75" x14ac:dyDescent="0.3">
      <c r="A83" s="53" t="s">
        <v>98</v>
      </c>
      <c r="B83" s="55" t="s">
        <v>99</v>
      </c>
      <c r="C83" s="14" t="s">
        <v>100</v>
      </c>
      <c r="D83" s="37"/>
      <c r="E83" s="35"/>
      <c r="F83" s="35"/>
      <c r="G83" s="7"/>
      <c r="H83" s="8"/>
    </row>
    <row r="84" spans="1:8" ht="18.75" x14ac:dyDescent="0.3">
      <c r="A84" s="54"/>
      <c r="B84" s="56"/>
      <c r="C84" s="14"/>
      <c r="D84" s="37"/>
      <c r="E84" s="35"/>
      <c r="F84" s="35"/>
      <c r="G84" s="7"/>
      <c r="H84" s="8"/>
    </row>
    <row r="85" spans="1:8" ht="18.75" x14ac:dyDescent="0.3">
      <c r="A85" s="42" t="s">
        <v>101</v>
      </c>
      <c r="B85" s="6" t="s">
        <v>102</v>
      </c>
      <c r="C85" s="14" t="s">
        <v>103</v>
      </c>
      <c r="D85" s="34">
        <v>0.5</v>
      </c>
      <c r="E85" s="35">
        <f>E81/E82</f>
        <v>0.50001356815283171</v>
      </c>
      <c r="F85" s="35">
        <f t="shared" ref="F85" si="7">E85-D85</f>
        <v>1.3568152831711089E-5</v>
      </c>
      <c r="G85" s="28">
        <f t="shared" si="6"/>
        <v>2.7136305663422178E-5</v>
      </c>
      <c r="H85" s="27"/>
    </row>
    <row r="86" spans="1:8" ht="18.75" x14ac:dyDescent="0.3">
      <c r="A86" s="66"/>
      <c r="B86" s="66"/>
      <c r="C86" s="66"/>
      <c r="D86" s="66"/>
      <c r="E86" s="66"/>
      <c r="F86" s="66"/>
      <c r="G86" s="66"/>
      <c r="H86" s="66"/>
    </row>
    <row r="87" spans="1:8" ht="18.75" x14ac:dyDescent="0.3">
      <c r="A87" s="66"/>
      <c r="B87" s="66"/>
      <c r="C87" s="66"/>
      <c r="D87" s="66"/>
      <c r="E87" s="66"/>
      <c r="F87" s="66"/>
      <c r="G87" s="66"/>
      <c r="H87" s="66"/>
    </row>
    <row r="88" spans="1:8" ht="18.75" x14ac:dyDescent="0.3">
      <c r="A88" s="24" t="s">
        <v>121</v>
      </c>
      <c r="B88" s="24"/>
      <c r="C88" s="3"/>
      <c r="D88" s="3"/>
      <c r="E88" s="3"/>
      <c r="F88" s="3"/>
      <c r="G88" s="3"/>
      <c r="H88" s="3"/>
    </row>
    <row r="89" spans="1:8" ht="18.75" x14ac:dyDescent="0.3">
      <c r="A89" s="66" t="s">
        <v>122</v>
      </c>
      <c r="B89" s="66"/>
      <c r="C89" s="66"/>
      <c r="D89" s="66"/>
      <c r="E89" s="66"/>
      <c r="F89" s="66"/>
      <c r="G89" s="66"/>
      <c r="H89" s="66"/>
    </row>
    <row r="90" spans="1:8" ht="18.75" x14ac:dyDescent="0.3">
      <c r="A90" s="66" t="s">
        <v>123</v>
      </c>
      <c r="B90" s="66"/>
      <c r="C90" s="66"/>
      <c r="D90" s="66"/>
      <c r="E90" s="66"/>
      <c r="F90" s="66"/>
      <c r="G90" s="66"/>
      <c r="H90" s="66"/>
    </row>
    <row r="91" spans="1:8" ht="18.75" x14ac:dyDescent="0.3">
      <c r="A91" s="66" t="s">
        <v>124</v>
      </c>
      <c r="B91" s="66"/>
      <c r="C91" s="66"/>
      <c r="D91" s="66"/>
      <c r="E91" s="66"/>
      <c r="F91" s="66"/>
      <c r="G91" s="66"/>
      <c r="H91" s="66"/>
    </row>
    <row r="92" spans="1:8" ht="18.75" x14ac:dyDescent="0.3">
      <c r="A92" s="65" t="s">
        <v>131</v>
      </c>
      <c r="B92" s="65"/>
      <c r="C92" s="65"/>
      <c r="D92" s="65"/>
      <c r="E92" s="65"/>
      <c r="F92" s="65"/>
      <c r="G92" s="65"/>
      <c r="H92" s="41"/>
    </row>
    <row r="93" spans="1:8" ht="18.75" x14ac:dyDescent="0.3">
      <c r="A93" s="66"/>
      <c r="B93" s="66"/>
      <c r="C93" s="66"/>
      <c r="D93" s="66"/>
      <c r="E93" s="66"/>
      <c r="F93" s="66"/>
      <c r="G93" s="66"/>
      <c r="H93" s="66"/>
    </row>
    <row r="94" spans="1:8" ht="18.75" x14ac:dyDescent="0.3">
      <c r="A94" s="65"/>
      <c r="B94" s="65"/>
      <c r="C94" s="65"/>
      <c r="D94" s="65"/>
      <c r="E94" s="65"/>
      <c r="F94" s="65"/>
      <c r="G94" s="65"/>
      <c r="H94" s="25"/>
    </row>
    <row r="95" spans="1:8" ht="18.75" x14ac:dyDescent="0.3">
      <c r="A95" s="25"/>
      <c r="B95" s="25"/>
      <c r="C95" s="25"/>
      <c r="D95" s="25"/>
      <c r="E95" s="25"/>
      <c r="F95" s="25"/>
      <c r="G95" s="25"/>
      <c r="H95" s="25"/>
    </row>
    <row r="96" spans="1:8" ht="18.75" x14ac:dyDescent="0.3">
      <c r="A96" s="3"/>
      <c r="B96" s="3"/>
      <c r="C96" s="3"/>
      <c r="D96" s="3"/>
      <c r="E96" s="3"/>
      <c r="F96" s="3"/>
      <c r="G96" s="3"/>
      <c r="H96" s="3"/>
    </row>
    <row r="97" spans="1:8" ht="18.75" x14ac:dyDescent="0.3">
      <c r="A97" s="3"/>
      <c r="B97" s="3"/>
      <c r="C97" s="3"/>
      <c r="D97" s="3"/>
      <c r="E97" s="3"/>
      <c r="F97" s="3"/>
      <c r="G97" s="3"/>
      <c r="H97" s="3"/>
    </row>
    <row r="98" spans="1:8" ht="18.75" x14ac:dyDescent="0.3">
      <c r="A98" s="3"/>
      <c r="B98" s="3"/>
      <c r="C98" s="3"/>
      <c r="D98" s="3"/>
      <c r="E98" s="3"/>
      <c r="F98" s="3"/>
      <c r="G98" s="3"/>
      <c r="H98" s="3"/>
    </row>
    <row r="99" spans="1:8" ht="18.75" x14ac:dyDescent="0.3">
      <c r="A99" s="21"/>
      <c r="B99" s="22" t="s">
        <v>132</v>
      </c>
      <c r="C99" s="22"/>
      <c r="D99" s="22"/>
      <c r="E99" s="22" t="s">
        <v>153</v>
      </c>
      <c r="F99" s="21"/>
      <c r="G99" s="21"/>
      <c r="H99" s="21"/>
    </row>
    <row r="100" spans="1:8" ht="18.75" x14ac:dyDescent="0.3">
      <c r="A100" s="21"/>
      <c r="B100" s="22"/>
      <c r="C100" s="22"/>
      <c r="D100" s="22"/>
      <c r="E100" s="22"/>
      <c r="F100" s="21"/>
      <c r="G100" s="21"/>
      <c r="H100" s="21"/>
    </row>
    <row r="101" spans="1:8" ht="18.75" x14ac:dyDescent="0.3">
      <c r="A101" s="21"/>
      <c r="B101" s="22" t="s">
        <v>110</v>
      </c>
      <c r="C101" s="22"/>
      <c r="D101" s="22"/>
      <c r="E101" s="22" t="s">
        <v>111</v>
      </c>
      <c r="F101" s="21"/>
      <c r="G101" s="21"/>
      <c r="H101" s="21"/>
    </row>
    <row r="112" spans="1:8" x14ac:dyDescent="0.25">
      <c r="B112" s="1"/>
    </row>
  </sheetData>
  <mergeCells count="26">
    <mergeCell ref="A94:G94"/>
    <mergeCell ref="E2:H2"/>
    <mergeCell ref="A93:H93"/>
    <mergeCell ref="A86:H86"/>
    <mergeCell ref="A87:H87"/>
    <mergeCell ref="H24:H26"/>
    <mergeCell ref="H44:H46"/>
    <mergeCell ref="A83:A84"/>
    <mergeCell ref="B83:B84"/>
    <mergeCell ref="A89:H89"/>
    <mergeCell ref="A90:H90"/>
    <mergeCell ref="A91:H91"/>
    <mergeCell ref="A92:G92"/>
    <mergeCell ref="E1:H1"/>
    <mergeCell ref="A9:B9"/>
    <mergeCell ref="A12:A14"/>
    <mergeCell ref="B12:B14"/>
    <mergeCell ref="C12:C14"/>
    <mergeCell ref="D12:D14"/>
    <mergeCell ref="E12:E14"/>
    <mergeCell ref="A4:H4"/>
    <mergeCell ref="A5:H5"/>
    <mergeCell ref="A6:H6"/>
    <mergeCell ref="A8:B8"/>
    <mergeCell ref="F12:G13"/>
    <mergeCell ref="H12:H14"/>
  </mergeCells>
  <pageMargins left="0.70866141732283472" right="0.31496062992125984" top="0.74803149606299213" bottom="0.74803149606299213" header="0.31496062992125984" footer="0.31496062992125984"/>
  <pageSetup paperSize="9" scale="5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сведения</vt:lpstr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2019-12-24T11:55:05Z</cp:lastPrinted>
  <dcterms:created xsi:type="dcterms:W3CDTF">2015-12-07T12:58:34Z</dcterms:created>
  <dcterms:modified xsi:type="dcterms:W3CDTF">2019-12-24T11:57:23Z</dcterms:modified>
</cp:coreProperties>
</file>