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6660" activeTab="0"/>
  </bookViews>
  <sheets>
    <sheet name="1 полугодие" sheetId="1" r:id="rId1"/>
    <sheet name="Лист1" sheetId="2" r:id="rId2"/>
  </sheets>
  <definedNames>
    <definedName name="_xlnm.Print_Titles" localSheetId="0">'1 полугодие'!$7:$8</definedName>
    <definedName name="_xlnm.Print_Area" localSheetId="0">'1 полугодие'!$A$1:$F$52</definedName>
  </definedNames>
  <calcPr fullCalcOnLoad="1"/>
</workbook>
</file>

<file path=xl/sharedStrings.xml><?xml version="1.0" encoding="utf-8"?>
<sst xmlns="http://schemas.openxmlformats.org/spreadsheetml/2006/main" count="107" uniqueCount="77">
  <si>
    <t>Наименование показателей</t>
  </si>
  <si>
    <t>Единица измерения</t>
  </si>
  <si>
    <t>I.</t>
  </si>
  <si>
    <t>Затраты на производство и предоставление услуг, всего</t>
  </si>
  <si>
    <t>тыс. тенге</t>
  </si>
  <si>
    <t>1.</t>
  </si>
  <si>
    <t>Материальные затраты, всего</t>
  </si>
  <si>
    <t>-//-</t>
  </si>
  <si>
    <t>в том числе:</t>
  </si>
  <si>
    <t xml:space="preserve">          сырье и материалы, всего</t>
  </si>
  <si>
    <t xml:space="preserve">          топливо</t>
  </si>
  <si>
    <t xml:space="preserve">          ГСМ</t>
  </si>
  <si>
    <t xml:space="preserve">          энергия </t>
  </si>
  <si>
    <t>Затраты на оплату труда, всего</t>
  </si>
  <si>
    <t xml:space="preserve">        заработная плата</t>
  </si>
  <si>
    <t>3.</t>
  </si>
  <si>
    <t>Амортизация</t>
  </si>
  <si>
    <t>4.</t>
  </si>
  <si>
    <t>Ремонт, всего</t>
  </si>
  <si>
    <t xml:space="preserve">    капитальный ремонт, не приводящий к     увеличению стоимости основных средств</t>
  </si>
  <si>
    <t>Прочие</t>
  </si>
  <si>
    <t>выплаты, в случаях когда постоянная работа протекает в пути или имеет разъездной характер</t>
  </si>
  <si>
    <t>охрана труда</t>
  </si>
  <si>
    <t>тыс. кВтч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</si>
  <si>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</si>
  <si>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</si>
  <si>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</si>
  <si>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</si>
  <si>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</si>
  <si>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</si>
  <si>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</si>
  <si>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</si>
  <si>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Тариф (без НДС)</t>
  </si>
  <si>
    <t>Среднесписочная численность работников, всего</t>
  </si>
  <si>
    <t xml:space="preserve">     производственного персонала</t>
  </si>
  <si>
    <t xml:space="preserve">     административного персонала</t>
  </si>
  <si>
    <t>тенге</t>
  </si>
  <si>
    <t xml:space="preserve"> </t>
  </si>
  <si>
    <t>№ п/п</t>
  </si>
  <si>
    <t>1.1</t>
  </si>
  <si>
    <t>1.2</t>
  </si>
  <si>
    <t>1.3</t>
  </si>
  <si>
    <t>1.4</t>
  </si>
  <si>
    <t>2</t>
  </si>
  <si>
    <t>2.1</t>
  </si>
  <si>
    <t>2.2</t>
  </si>
  <si>
    <t>4.1</t>
  </si>
  <si>
    <t>6.1</t>
  </si>
  <si>
    <t>6.2</t>
  </si>
  <si>
    <t>Фактическая себестоимость</t>
  </si>
  <si>
    <t xml:space="preserve">        социальный налог,соц.отчисления</t>
  </si>
  <si>
    <t>5</t>
  </si>
  <si>
    <t>5.1</t>
  </si>
  <si>
    <t>5.2</t>
  </si>
  <si>
    <t>II</t>
  </si>
  <si>
    <t>7</t>
  </si>
  <si>
    <t>7.1</t>
  </si>
  <si>
    <t>7.2</t>
  </si>
  <si>
    <t>Отчёт об исполнении тарифной сметы на услугу по передаче и распределению электрической энергии</t>
  </si>
  <si>
    <t>наименование вида услуг (товаров, работ) субъекта естественной монополии</t>
  </si>
  <si>
    <t>5.3</t>
  </si>
  <si>
    <t>материальная помощь на оздоровление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</si>
  <si>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</si>
  <si>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</si>
  <si>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</t>
  </si>
  <si>
    <t>%</t>
  </si>
  <si>
    <t>Нормативно-технические потери</t>
  </si>
  <si>
    <r>
      <rPr>
        <b/>
        <sz val="9"/>
        <rFont val="Times New Roman"/>
        <family val="1"/>
      </rPr>
      <t xml:space="preserve">Наименование субъекта: </t>
    </r>
    <r>
      <rPr>
        <sz val="9"/>
        <rFont val="Times New Roman"/>
        <family val="1"/>
      </rPr>
      <t>Карагандинское управление эксплуатации филиала «Канал имени Каныша Сатпаева» Республиканского государственного предприятия на праве хозяйтвенного ведения "Казводхоз"                                                                                                                                             Министертва сельского хозяйства Республики Казахстан"</t>
    </r>
  </si>
  <si>
    <t>5.4</t>
  </si>
  <si>
    <t>отчисления ОСМС</t>
  </si>
  <si>
    <t>за I полугодие 2018 года (оперативно)</t>
  </si>
  <si>
    <t>человек</t>
  </si>
  <si>
    <t>Среднемесячная заработная плата</t>
  </si>
  <si>
    <t>тенге / кВтч</t>
  </si>
  <si>
    <t>Отклонение в %</t>
  </si>
  <si>
    <t>Предусмотрено в утвержденной тарифной смете на 2018 год</t>
  </si>
  <si>
    <t xml:space="preserve">Фактически сложившиеся показатели тарифной сметы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</si>
</sst>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1" fillId="0" borderId="0" xfId="0" applyNumberFormat="1" applyFont="1" applyAlignment="1">
      <alignment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9" fontId="2" fillId="33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9" fontId="9" fillId="0" borderId="11" xfId="0" applyNumberFormat="1" applyFont="1" applyBorder="1" applyAlignment="1">
      <alignment horizontal="center" vertical="center" wrapText="1"/>
    </xf>
    <xf numFmtId="169" fontId="9" fillId="0" borderId="12" xfId="0" applyNumberFormat="1" applyFont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center" vertical="center" wrapText="1"/>
    </xf>
    <xf numFmtId="169" fontId="3" fillId="33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E7" sqref="E7:E8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375" style="0" customWidth="1"/>
    <col min="4" max="4" width="15.75390625" style="10" customWidth="1"/>
    <col min="5" max="5" width="17.125" style="18" customWidth="1"/>
    <col min="6" max="6" width="8.25390625" style="0" customWidth="1"/>
  </cols>
  <sheetData>
    <row r="1" spans="1:6" ht="17.25" customHeight="1">
      <c r="A1" s="49" t="s">
        <v>67</v>
      </c>
      <c r="B1" s="49"/>
      <c r="C1" s="49"/>
      <c r="D1" s="49"/>
      <c r="E1" s="49"/>
      <c r="F1" s="49"/>
    </row>
    <row r="2" spans="1:6" ht="17.25" customHeight="1">
      <c r="A2" s="49"/>
      <c r="B2" s="49"/>
      <c r="C2" s="49"/>
      <c r="D2" s="49"/>
      <c r="E2" s="49"/>
      <c r="F2" s="49"/>
    </row>
    <row r="3" spans="1:6" ht="1.5" customHeight="1">
      <c r="A3" s="49"/>
      <c r="B3" s="49"/>
      <c r="C3" s="49"/>
      <c r="D3" s="49"/>
      <c r="E3" s="49"/>
      <c r="F3" s="49"/>
    </row>
    <row r="4" spans="1:6" ht="17.25" customHeight="1">
      <c r="A4" s="50" t="s">
        <v>58</v>
      </c>
      <c r="B4" s="51"/>
      <c r="C4" s="51"/>
      <c r="D4" s="51"/>
      <c r="E4" s="51"/>
      <c r="F4" s="51"/>
    </row>
    <row r="5" spans="1:6" ht="11.25" customHeight="1">
      <c r="A5" s="52" t="s">
        <v>59</v>
      </c>
      <c r="B5" s="52"/>
      <c r="C5" s="52"/>
      <c r="D5" s="52"/>
      <c r="E5" s="52"/>
      <c r="F5" s="52"/>
    </row>
    <row r="6" spans="1:6" ht="13.5" customHeight="1">
      <c r="A6" s="53" t="s">
        <v>70</v>
      </c>
      <c r="B6" s="54"/>
      <c r="C6" s="54"/>
      <c r="D6" s="54"/>
      <c r="E6" s="54"/>
      <c r="F6" s="54"/>
    </row>
    <row r="7" spans="1:6" ht="12.75" customHeight="1">
      <c r="A7" s="37" t="s">
        <v>38</v>
      </c>
      <c r="B7" s="37" t="s">
        <v>0</v>
      </c>
      <c r="C7" s="37" t="s">
        <v>1</v>
      </c>
      <c r="D7" s="39" t="s">
        <v>75</v>
      </c>
      <c r="E7" s="41" t="s">
        <v>76</v>
      </c>
      <c r="F7" s="43" t="s">
        <v>74</v>
      </c>
    </row>
    <row r="8" spans="1:6" ht="93.75" customHeight="1">
      <c r="A8" s="38"/>
      <c r="B8" s="38"/>
      <c r="C8" s="38"/>
      <c r="D8" s="40"/>
      <c r="E8" s="42"/>
      <c r="F8" s="44"/>
    </row>
    <row r="9" spans="1:6" ht="30.75" customHeight="1">
      <c r="A9" s="2" t="s">
        <v>2</v>
      </c>
      <c r="B9" s="23" t="s">
        <v>3</v>
      </c>
      <c r="C9" s="28" t="s">
        <v>4</v>
      </c>
      <c r="D9" s="7">
        <f>D10+D16+D20+D21+D24</f>
        <v>42032</v>
      </c>
      <c r="E9" s="14">
        <f>E10+E16+E20+E24+E21</f>
        <v>19614.77</v>
      </c>
      <c r="F9" s="5">
        <f>E9/D9*100-100</f>
        <v>-53.3337219261515</v>
      </c>
    </row>
    <row r="10" spans="1:6" ht="19.5" customHeight="1">
      <c r="A10" s="2" t="s">
        <v>5</v>
      </c>
      <c r="B10" s="22" t="s">
        <v>6</v>
      </c>
      <c r="C10" s="2" t="s">
        <v>7</v>
      </c>
      <c r="D10" s="8">
        <f>D12+D15</f>
        <v>22785</v>
      </c>
      <c r="E10" s="9">
        <f>E12+E15</f>
        <v>6922.77</v>
      </c>
      <c r="F10" s="3">
        <f aca="true" t="shared" si="0" ref="F10:F44">E10/D10*100-100</f>
        <v>-69.61698485845952</v>
      </c>
    </row>
    <row r="11" spans="1:6" ht="13.5" customHeight="1">
      <c r="A11" s="2"/>
      <c r="B11" s="24" t="s">
        <v>8</v>
      </c>
      <c r="C11" s="2"/>
      <c r="D11" s="8"/>
      <c r="E11" s="9"/>
      <c r="F11" s="3"/>
    </row>
    <row r="12" spans="1:6" ht="17.25" customHeight="1">
      <c r="A12" s="25" t="s">
        <v>39</v>
      </c>
      <c r="B12" s="22" t="s">
        <v>9</v>
      </c>
      <c r="C12" s="2" t="s">
        <v>7</v>
      </c>
      <c r="D12" s="8">
        <v>542</v>
      </c>
      <c r="E12" s="9">
        <v>599.43</v>
      </c>
      <c r="F12" s="3">
        <f t="shared" si="0"/>
        <v>10.595940959409589</v>
      </c>
    </row>
    <row r="13" spans="1:6" ht="15.75" customHeight="1">
      <c r="A13" s="25" t="s">
        <v>40</v>
      </c>
      <c r="B13" s="22" t="s">
        <v>10</v>
      </c>
      <c r="C13" s="2" t="s">
        <v>7</v>
      </c>
      <c r="D13" s="8"/>
      <c r="E13" s="9"/>
      <c r="F13" s="3"/>
    </row>
    <row r="14" spans="1:10" ht="15.75" customHeight="1">
      <c r="A14" s="25" t="s">
        <v>41</v>
      </c>
      <c r="B14" s="22" t="s">
        <v>11</v>
      </c>
      <c r="C14" s="2" t="s">
        <v>7</v>
      </c>
      <c r="D14" s="8"/>
      <c r="E14" s="9"/>
      <c r="F14" s="3"/>
      <c r="J14" t="s">
        <v>37</v>
      </c>
    </row>
    <row r="15" spans="1:9" ht="15" customHeight="1">
      <c r="A15" s="25" t="s">
        <v>42</v>
      </c>
      <c r="B15" s="22" t="s">
        <v>12</v>
      </c>
      <c r="C15" s="2" t="s">
        <v>7</v>
      </c>
      <c r="D15" s="8">
        <v>22243</v>
      </c>
      <c r="E15" s="9">
        <v>6323.34</v>
      </c>
      <c r="F15" s="3">
        <f t="shared" si="0"/>
        <v>-71.57155060018883</v>
      </c>
      <c r="I15" t="s">
        <v>37</v>
      </c>
    </row>
    <row r="16" spans="1:6" ht="16.5" customHeight="1">
      <c r="A16" s="25" t="s">
        <v>43</v>
      </c>
      <c r="B16" s="23" t="s">
        <v>13</v>
      </c>
      <c r="C16" s="28" t="s">
        <v>7</v>
      </c>
      <c r="D16" s="7">
        <f>D18+D19</f>
        <v>2996</v>
      </c>
      <c r="E16" s="14">
        <f>E18+E19</f>
        <v>3517</v>
      </c>
      <c r="F16" s="5">
        <f t="shared" si="0"/>
        <v>17.38985313751668</v>
      </c>
    </row>
    <row r="17" spans="1:6" ht="16.5" customHeight="1">
      <c r="A17" s="25"/>
      <c r="B17" s="24" t="s">
        <v>8</v>
      </c>
      <c r="C17" s="28"/>
      <c r="D17" s="7"/>
      <c r="E17" s="14"/>
      <c r="F17" s="5"/>
    </row>
    <row r="18" spans="1:6" ht="15.75" customHeight="1">
      <c r="A18" s="25" t="s">
        <v>44</v>
      </c>
      <c r="B18" s="22" t="s">
        <v>14</v>
      </c>
      <c r="C18" s="2" t="s">
        <v>7</v>
      </c>
      <c r="D18" s="8">
        <v>2726</v>
      </c>
      <c r="E18" s="9">
        <v>3220.6</v>
      </c>
      <c r="F18" s="3">
        <f t="shared" si="0"/>
        <v>18.143800440205425</v>
      </c>
    </row>
    <row r="19" spans="1:9" ht="16.5" customHeight="1">
      <c r="A19" s="25" t="s">
        <v>45</v>
      </c>
      <c r="B19" s="22" t="s">
        <v>50</v>
      </c>
      <c r="C19" s="2" t="s">
        <v>7</v>
      </c>
      <c r="D19" s="8">
        <v>270</v>
      </c>
      <c r="E19" s="9">
        <v>296.4</v>
      </c>
      <c r="F19" s="3">
        <f t="shared" si="0"/>
        <v>9.777777777777771</v>
      </c>
      <c r="I19" t="s">
        <v>37</v>
      </c>
    </row>
    <row r="20" spans="1:6" ht="16.5" customHeight="1">
      <c r="A20" s="26" t="s">
        <v>15</v>
      </c>
      <c r="B20" s="23" t="s">
        <v>16</v>
      </c>
      <c r="C20" s="28" t="s">
        <v>7</v>
      </c>
      <c r="D20" s="7">
        <v>12070</v>
      </c>
      <c r="E20" s="14">
        <v>8721.5</v>
      </c>
      <c r="F20" s="5">
        <f t="shared" si="0"/>
        <v>-27.742336371168193</v>
      </c>
    </row>
    <row r="21" spans="1:6" ht="15.75" customHeight="1">
      <c r="A21" s="27" t="s">
        <v>17</v>
      </c>
      <c r="B21" s="23" t="s">
        <v>18</v>
      </c>
      <c r="C21" s="28" t="s">
        <v>7</v>
      </c>
      <c r="D21" s="7">
        <f>D23</f>
        <v>3484</v>
      </c>
      <c r="E21" s="14">
        <f>E23</f>
        <v>0</v>
      </c>
      <c r="F21" s="5">
        <f t="shared" si="0"/>
        <v>-100</v>
      </c>
    </row>
    <row r="22" spans="1:6" ht="15.75" customHeight="1">
      <c r="A22" s="27"/>
      <c r="B22" s="24" t="s">
        <v>8</v>
      </c>
      <c r="C22" s="28"/>
      <c r="D22" s="7"/>
      <c r="E22" s="14"/>
      <c r="F22" s="5"/>
    </row>
    <row r="23" spans="1:6" ht="31.5" customHeight="1">
      <c r="A23" s="25" t="s">
        <v>46</v>
      </c>
      <c r="B23" s="22" t="s">
        <v>19</v>
      </c>
      <c r="C23" s="2" t="s">
        <v>7</v>
      </c>
      <c r="D23" s="8">
        <v>3484</v>
      </c>
      <c r="E23" s="9"/>
      <c r="F23" s="3">
        <f t="shared" si="0"/>
        <v>-100</v>
      </c>
    </row>
    <row r="24" spans="1:6" ht="15">
      <c r="A24" s="25" t="s">
        <v>51</v>
      </c>
      <c r="B24" s="23" t="s">
        <v>20</v>
      </c>
      <c r="C24" s="28" t="s">
        <v>7</v>
      </c>
      <c r="D24" s="7">
        <f>D26+D27</f>
        <v>697</v>
      </c>
      <c r="E24" s="14">
        <f>E26+E27+E28+E29</f>
        <v>453.49999999999994</v>
      </c>
      <c r="F24" s="5">
        <f t="shared" si="0"/>
        <v>-34.93543758967003</v>
      </c>
    </row>
    <row r="25" spans="1:6" ht="15">
      <c r="A25" s="25"/>
      <c r="B25" s="24" t="s">
        <v>8</v>
      </c>
      <c r="C25" s="28"/>
      <c r="D25" s="7"/>
      <c r="E25" s="14"/>
      <c r="F25" s="5"/>
    </row>
    <row r="26" spans="1:6" ht="45.75" customHeight="1">
      <c r="A26" s="25" t="s">
        <v>52</v>
      </c>
      <c r="B26" s="22" t="s">
        <v>21</v>
      </c>
      <c r="C26" s="2" t="s">
        <v>7</v>
      </c>
      <c r="D26" s="8">
        <v>504</v>
      </c>
      <c r="E26" s="9">
        <v>247.5</v>
      </c>
      <c r="F26" s="3">
        <f t="shared" si="0"/>
        <v>-50.892857142857146</v>
      </c>
    </row>
    <row r="27" spans="1:6" ht="16.5" customHeight="1">
      <c r="A27" s="25" t="s">
        <v>53</v>
      </c>
      <c r="B27" s="22" t="s">
        <v>22</v>
      </c>
      <c r="C27" s="2" t="s">
        <v>7</v>
      </c>
      <c r="D27" s="8">
        <v>193</v>
      </c>
      <c r="E27" s="9">
        <v>72.9</v>
      </c>
      <c r="F27" s="3">
        <f t="shared" si="0"/>
        <v>-62.22797927461139</v>
      </c>
    </row>
    <row r="28" spans="1:6" ht="16.5" customHeight="1">
      <c r="A28" s="25" t="s">
        <v>60</v>
      </c>
      <c r="B28" s="22" t="s">
        <v>61</v>
      </c>
      <c r="C28" s="2"/>
      <c r="D28" s="8"/>
      <c r="E28" s="9">
        <v>82.2</v>
      </c>
      <c r="F28" s="3"/>
    </row>
    <row r="29" spans="1:6" ht="16.5" customHeight="1">
      <c r="A29" s="25" t="s">
        <v>68</v>
      </c>
      <c r="B29" s="22" t="s">
        <v>69</v>
      </c>
      <c r="C29" s="2"/>
      <c r="D29" s="8"/>
      <c r="E29" s="9">
        <v>50.9</v>
      </c>
      <c r="F29" s="3"/>
    </row>
    <row r="30" spans="1:6" ht="30.75" customHeight="1">
      <c r="A30" s="3" t="s">
        <v>54</v>
      </c>
      <c r="B30" s="23" t="s">
        <v>25</v>
      </c>
      <c r="C30" s="28" t="s">
        <v>4</v>
      </c>
      <c r="D30" s="7">
        <f>D9</f>
        <v>42032</v>
      </c>
      <c r="E30" s="14">
        <f>E9</f>
        <v>19614.77</v>
      </c>
      <c r="F30" s="5">
        <f t="shared" si="0"/>
        <v>-53.3337219261515</v>
      </c>
    </row>
    <row r="31" spans="1:6" ht="35.25" customHeight="1">
      <c r="A31" s="5" t="s">
        <v>24</v>
      </c>
      <c r="B31" s="23" t="s">
        <v>27</v>
      </c>
      <c r="C31" s="28" t="s">
        <v>4</v>
      </c>
      <c r="D31" s="14">
        <f>D32-D30</f>
        <v>0</v>
      </c>
      <c r="E31" s="14">
        <f>E32-E30</f>
        <v>-1908.2700000000004</v>
      </c>
      <c r="F31" s="5"/>
    </row>
    <row r="32" spans="1:6" ht="35.25" customHeight="1">
      <c r="A32" s="5" t="s">
        <v>26</v>
      </c>
      <c r="B32" s="23" t="s">
        <v>29</v>
      </c>
      <c r="C32" s="28" t="s">
        <v>4</v>
      </c>
      <c r="D32" s="7">
        <v>42032</v>
      </c>
      <c r="E32" s="14">
        <v>17706.5</v>
      </c>
      <c r="F32" s="5">
        <f t="shared" si="0"/>
        <v>-57.8737628473544</v>
      </c>
    </row>
    <row r="33" spans="1:6" ht="33.75" customHeight="1">
      <c r="A33" s="33" t="s">
        <v>28</v>
      </c>
      <c r="B33" s="34" t="s">
        <v>31</v>
      </c>
      <c r="C33" s="28" t="s">
        <v>23</v>
      </c>
      <c r="D33" s="7">
        <v>41031</v>
      </c>
      <c r="E33" s="14">
        <v>20352.3</v>
      </c>
      <c r="F33" s="5">
        <f t="shared" si="0"/>
        <v>-50.39774804416173</v>
      </c>
    </row>
    <row r="34" spans="1:6" ht="37.5" customHeight="1">
      <c r="A34" s="5" t="s">
        <v>30</v>
      </c>
      <c r="B34" s="23" t="s">
        <v>32</v>
      </c>
      <c r="C34" s="28" t="s">
        <v>73</v>
      </c>
      <c r="D34" s="31">
        <v>1.02</v>
      </c>
      <c r="E34" s="32">
        <v>0.87</v>
      </c>
      <c r="F34" s="5">
        <f t="shared" si="0"/>
        <v>-14.705882352941174</v>
      </c>
    </row>
    <row r="35" spans="1:6" ht="15" customHeight="1" hidden="1">
      <c r="A35" s="3"/>
      <c r="B35" s="22" t="s">
        <v>49</v>
      </c>
      <c r="C35" s="2"/>
      <c r="D35" s="29"/>
      <c r="E35" s="15">
        <f>E30/E33</f>
        <v>0.9637618352716892</v>
      </c>
      <c r="F35" s="3"/>
    </row>
    <row r="36" spans="1:6" ht="19.5" customHeight="1">
      <c r="A36" s="43" t="s">
        <v>64</v>
      </c>
      <c r="B36" s="45" t="s">
        <v>66</v>
      </c>
      <c r="C36" s="28" t="s">
        <v>65</v>
      </c>
      <c r="D36" s="31">
        <v>2.84</v>
      </c>
      <c r="E36" s="32">
        <v>2.84</v>
      </c>
      <c r="F36" s="5">
        <f t="shared" si="0"/>
        <v>0</v>
      </c>
    </row>
    <row r="37" spans="1:6" ht="35.25" customHeight="1">
      <c r="A37" s="44"/>
      <c r="B37" s="46"/>
      <c r="C37" s="28" t="s">
        <v>23</v>
      </c>
      <c r="D37" s="31">
        <v>1953.4</v>
      </c>
      <c r="E37" s="32">
        <v>578.01</v>
      </c>
      <c r="F37" s="5">
        <f t="shared" si="0"/>
        <v>-70.41005426435959</v>
      </c>
    </row>
    <row r="38" spans="1:6" ht="19.5" customHeight="1">
      <c r="A38" s="5">
        <v>6</v>
      </c>
      <c r="B38" s="23" t="s">
        <v>33</v>
      </c>
      <c r="C38" s="28" t="s">
        <v>71</v>
      </c>
      <c r="D38" s="35">
        <v>4</v>
      </c>
      <c r="E38" s="36">
        <v>4</v>
      </c>
      <c r="F38" s="5">
        <f t="shared" si="0"/>
        <v>0</v>
      </c>
    </row>
    <row r="39" spans="1:6" ht="14.25" customHeight="1">
      <c r="A39" s="3"/>
      <c r="B39" s="24" t="s">
        <v>8</v>
      </c>
      <c r="C39" s="2"/>
      <c r="D39" s="11"/>
      <c r="E39" s="16"/>
      <c r="F39" s="3"/>
    </row>
    <row r="40" spans="1:8" ht="15.75" customHeight="1">
      <c r="A40" s="25" t="s">
        <v>47</v>
      </c>
      <c r="B40" s="22" t="s">
        <v>34</v>
      </c>
      <c r="C40" s="2" t="s">
        <v>7</v>
      </c>
      <c r="D40" s="11">
        <v>4</v>
      </c>
      <c r="E40" s="16">
        <v>4</v>
      </c>
      <c r="F40" s="3">
        <f t="shared" si="0"/>
        <v>0</v>
      </c>
      <c r="H40" t="s">
        <v>62</v>
      </c>
    </row>
    <row r="41" spans="1:8" ht="15.75" customHeight="1">
      <c r="A41" s="25" t="s">
        <v>48</v>
      </c>
      <c r="B41" s="22" t="s">
        <v>35</v>
      </c>
      <c r="C41" s="2" t="s">
        <v>7</v>
      </c>
      <c r="D41" s="11"/>
      <c r="E41" s="16"/>
      <c r="F41" s="3"/>
      <c r="H41" t="s">
        <v>63</v>
      </c>
    </row>
    <row r="42" spans="1:6" ht="29.25" customHeight="1">
      <c r="A42" s="26" t="s">
        <v>55</v>
      </c>
      <c r="B42" s="23" t="s">
        <v>72</v>
      </c>
      <c r="C42" s="28" t="s">
        <v>36</v>
      </c>
      <c r="D42" s="35">
        <v>56798</v>
      </c>
      <c r="E42" s="36">
        <f>E18/E40*1000/6</f>
        <v>134191.66666666666</v>
      </c>
      <c r="F42" s="5">
        <f t="shared" si="0"/>
        <v>136.2612533305163</v>
      </c>
    </row>
    <row r="43" spans="1:6" ht="15" customHeight="1">
      <c r="A43" s="25"/>
      <c r="B43" s="24" t="s">
        <v>8</v>
      </c>
      <c r="C43" s="2"/>
      <c r="D43" s="11"/>
      <c r="E43" s="16"/>
      <c r="F43" s="3"/>
    </row>
    <row r="44" spans="1:6" ht="15.75" customHeight="1">
      <c r="A44" s="25" t="s">
        <v>56</v>
      </c>
      <c r="B44" s="22" t="s">
        <v>34</v>
      </c>
      <c r="C44" s="2" t="s">
        <v>7</v>
      </c>
      <c r="D44" s="11">
        <v>56798</v>
      </c>
      <c r="E44" s="16">
        <f>E42</f>
        <v>134191.66666666666</v>
      </c>
      <c r="F44" s="3">
        <f t="shared" si="0"/>
        <v>136.2612533305163</v>
      </c>
    </row>
    <row r="45" spans="1:6" ht="15.75" customHeight="1">
      <c r="A45" s="25" t="s">
        <v>57</v>
      </c>
      <c r="B45" s="22" t="s">
        <v>35</v>
      </c>
      <c r="C45" s="2" t="s">
        <v>7</v>
      </c>
      <c r="D45" s="30"/>
      <c r="E45" s="9"/>
      <c r="F45" s="3"/>
    </row>
    <row r="46" spans="1:6" ht="18" customHeight="1">
      <c r="A46" s="1"/>
      <c r="B46" s="4"/>
      <c r="C46" s="4"/>
      <c r="D46" s="20"/>
      <c r="E46" s="17"/>
      <c r="F46" s="6"/>
    </row>
    <row r="47" spans="1:6" ht="18" customHeight="1">
      <c r="A47" s="1"/>
      <c r="B47" s="4"/>
      <c r="C47" s="4"/>
      <c r="D47" s="21"/>
      <c r="E47" s="17"/>
      <c r="F47" s="6"/>
    </row>
    <row r="48" spans="1:6" s="12" customFormat="1" ht="15" hidden="1">
      <c r="A48" s="1"/>
      <c r="C48" s="1"/>
      <c r="D48" s="47"/>
      <c r="E48" s="47"/>
      <c r="F48" s="13"/>
    </row>
    <row r="50" spans="1:5" s="12" customFormat="1" ht="15">
      <c r="A50" s="48"/>
      <c r="B50" s="48"/>
      <c r="D50" s="47"/>
      <c r="E50" s="47"/>
    </row>
    <row r="52" ht="12.75">
      <c r="A52" s="19"/>
    </row>
  </sheetData>
  <sheetProtection/>
  <mergeCells count="15">
    <mergeCell ref="D48:E48"/>
    <mergeCell ref="A50:B50"/>
    <mergeCell ref="D50:E50"/>
    <mergeCell ref="A1:F3"/>
    <mergeCell ref="A4:F4"/>
    <mergeCell ref="A5:F5"/>
    <mergeCell ref="A6:F6"/>
    <mergeCell ref="A7:A8"/>
    <mergeCell ref="B7:B8"/>
    <mergeCell ref="C7:C8"/>
    <mergeCell ref="D7:D8"/>
    <mergeCell ref="E7:E8"/>
    <mergeCell ref="F7:F8"/>
    <mergeCell ref="A36:A37"/>
    <mergeCell ref="B36:B37"/>
  </mergeCells>
  <printOptions/>
  <pageMargins left="0.7086614173228347" right="0.31496062992125984" top="0.15748031496062992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Nurzhamal</cp:lastModifiedBy>
  <cp:lastPrinted>2018-06-15T10:03:37Z</cp:lastPrinted>
  <dcterms:created xsi:type="dcterms:W3CDTF">2009-05-20T09:23:23Z</dcterms:created>
  <dcterms:modified xsi:type="dcterms:W3CDTF">2018-06-25T10:23:21Z</dcterms:modified>
  <cp:category/>
  <cp:version/>
  <cp:contentType/>
  <cp:contentStatus/>
</cp:coreProperties>
</file>