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Лист1!$A$1:$T$96</definedName>
  </definedNames>
  <calcPr calcId="145621" iterate="1"/>
</workbook>
</file>

<file path=xl/calcChain.xml><?xml version="1.0" encoding="utf-8"?>
<calcChain xmlns="http://schemas.openxmlformats.org/spreadsheetml/2006/main">
  <c r="H76" i="1" l="1"/>
  <c r="J76" i="1" s="1"/>
  <c r="H77" i="1"/>
  <c r="J77" i="1" s="1"/>
  <c r="H78" i="1"/>
  <c r="J78" i="1"/>
  <c r="J79" i="1"/>
  <c r="J80" i="1"/>
  <c r="J81" i="1"/>
  <c r="J82" i="1"/>
  <c r="J83" i="1"/>
  <c r="J84" i="1"/>
  <c r="J85" i="1"/>
  <c r="J74" i="1"/>
  <c r="J52" i="1"/>
  <c r="J53" i="1"/>
  <c r="J54" i="1"/>
  <c r="J55" i="1"/>
  <c r="J56" i="1"/>
  <c r="J57" i="1"/>
  <c r="J58" i="1"/>
  <c r="J59" i="1"/>
  <c r="J60" i="1"/>
  <c r="J61" i="1"/>
  <c r="J62" i="1"/>
  <c r="J51" i="1"/>
  <c r="J66" i="1"/>
  <c r="J67" i="1"/>
  <c r="J68" i="1"/>
  <c r="J69" i="1"/>
  <c r="J70" i="1"/>
  <c r="J71" i="1"/>
  <c r="J65" i="1"/>
  <c r="J45" i="1"/>
  <c r="J44" i="1"/>
  <c r="J23" i="1"/>
  <c r="J24" i="1"/>
  <c r="J25" i="1"/>
  <c r="J26" i="1"/>
  <c r="J27" i="1"/>
  <c r="J28" i="1"/>
  <c r="J29" i="1"/>
  <c r="J22" i="1"/>
  <c r="J48" i="1"/>
  <c r="J34" i="1"/>
  <c r="J35" i="1"/>
  <c r="J36" i="1"/>
  <c r="J37" i="1"/>
  <c r="J38" i="1"/>
  <c r="J39" i="1"/>
  <c r="J40" i="1"/>
  <c r="J41" i="1"/>
  <c r="J32" i="1"/>
  <c r="H75" i="1" l="1"/>
  <c r="J75" i="1" s="1"/>
  <c r="F86" i="1"/>
  <c r="G86" i="1"/>
  <c r="J86" i="1"/>
  <c r="E86" i="1"/>
  <c r="F72" i="1"/>
  <c r="G72" i="1"/>
  <c r="H72" i="1"/>
  <c r="J72" i="1"/>
  <c r="E72" i="1"/>
  <c r="F63" i="1"/>
  <c r="G63" i="1"/>
  <c r="H63" i="1"/>
  <c r="J63" i="1"/>
  <c r="E63" i="1"/>
  <c r="F49" i="1"/>
  <c r="G49" i="1"/>
  <c r="H49" i="1"/>
  <c r="J49" i="1"/>
  <c r="E49" i="1"/>
  <c r="F46" i="1"/>
  <c r="G46" i="1"/>
  <c r="H46" i="1"/>
  <c r="J46" i="1"/>
  <c r="E46" i="1"/>
  <c r="F42" i="1"/>
  <c r="G42" i="1"/>
  <c r="H42" i="1"/>
  <c r="J42" i="1"/>
  <c r="E42" i="1"/>
  <c r="F30" i="1"/>
  <c r="G30" i="1"/>
  <c r="H30" i="1"/>
  <c r="J30" i="1"/>
  <c r="E30" i="1"/>
  <c r="I85" i="1"/>
  <c r="K85" i="1" s="1"/>
  <c r="I68" i="1"/>
  <c r="K68" i="1" s="1"/>
  <c r="I69" i="1"/>
  <c r="K69" i="1" s="1"/>
  <c r="I70" i="1"/>
  <c r="K70" i="1" s="1"/>
  <c r="I71" i="1"/>
  <c r="K7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27" i="1"/>
  <c r="K27" i="1" s="1"/>
  <c r="I28" i="1"/>
  <c r="K28" i="1" s="1"/>
  <c r="I29" i="1"/>
  <c r="K29" i="1" s="1"/>
  <c r="I23" i="1"/>
  <c r="K23" i="1" s="1"/>
  <c r="I24" i="1"/>
  <c r="K24" i="1" s="1"/>
  <c r="I25" i="1"/>
  <c r="K25" i="1" s="1"/>
  <c r="I26" i="1"/>
  <c r="K26" i="1" s="1"/>
  <c r="I44" i="1"/>
  <c r="K44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40" i="1"/>
  <c r="K40" i="1" s="1"/>
  <c r="I41" i="1"/>
  <c r="K41" i="1" s="1"/>
  <c r="H86" i="1" l="1"/>
  <c r="K86" i="1"/>
  <c r="I86" i="1"/>
  <c r="J87" i="1"/>
  <c r="F87" i="1"/>
  <c r="H87" i="1"/>
  <c r="E87" i="1"/>
  <c r="G87" i="1"/>
  <c r="I51" i="1"/>
  <c r="I66" i="1"/>
  <c r="K66" i="1" s="1"/>
  <c r="I67" i="1"/>
  <c r="K67" i="1" s="1"/>
  <c r="I65" i="1"/>
  <c r="I48" i="1"/>
  <c r="I45" i="1"/>
  <c r="K45" i="1" s="1"/>
  <c r="K46" i="1" s="1"/>
  <c r="I39" i="1"/>
  <c r="K39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2" i="1"/>
  <c r="K32" i="1" l="1"/>
  <c r="K42" i="1" s="1"/>
  <c r="I42" i="1"/>
  <c r="K65" i="1"/>
  <c r="K72" i="1" s="1"/>
  <c r="I72" i="1"/>
  <c r="I46" i="1"/>
  <c r="K48" i="1"/>
  <c r="K49" i="1" s="1"/>
  <c r="I49" i="1"/>
  <c r="K51" i="1"/>
  <c r="K63" i="1" s="1"/>
  <c r="I63" i="1"/>
  <c r="I22" i="1"/>
  <c r="K22" i="1" l="1"/>
  <c r="K30" i="1" s="1"/>
  <c r="K87" i="1" s="1"/>
  <c r="I30" i="1"/>
  <c r="I87" i="1" s="1"/>
</calcChain>
</file>

<file path=xl/sharedStrings.xml><?xml version="1.0" encoding="utf-8"?>
<sst xmlns="http://schemas.openxmlformats.org/spreadsheetml/2006/main" count="264" uniqueCount="160">
  <si>
    <t xml:space="preserve">  Приложение 4               </t>
  </si>
  <si>
    <t xml:space="preserve"> к Правилам утверждения инвестиционных 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</si>
  <si>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</si>
  <si>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</si>
  <si>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</si>
  <si>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 xml:space="preserve">форма    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</si>
  <si>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</si>
  <si>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</si>
  <si>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</si>
  <si>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</si>
  <si>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</si>
  <si>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</si>
  <si>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</si>
  <si>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</si>
  <si>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</si>
  <si>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</si>
  <si>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</si>
  <si>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</si>
  <si>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</si>
  <si>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</si>
  <si>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</si>
  <si>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Каратальский ПУ</t>
  </si>
  <si>
    <t>Панфиловский ПУ</t>
  </si>
  <si>
    <t>2.1.</t>
  </si>
  <si>
    <t>2.2.</t>
  </si>
  <si>
    <t>2.3.</t>
  </si>
  <si>
    <t>2.4.</t>
  </si>
  <si>
    <t>2.5.</t>
  </si>
  <si>
    <t>ПУ Алмалы, Ащыбулак</t>
  </si>
  <si>
    <t>3.1.</t>
  </si>
  <si>
    <t>3.2.</t>
  </si>
  <si>
    <t>Акешки</t>
  </si>
  <si>
    <t>4.1.</t>
  </si>
  <si>
    <t>Алакольский ПУ</t>
  </si>
  <si>
    <t>5.1.</t>
  </si>
  <si>
    <t>5.2.</t>
  </si>
  <si>
    <t>5.3.</t>
  </si>
  <si>
    <t>Аксуский ПУ</t>
  </si>
  <si>
    <t>6.1.</t>
  </si>
  <si>
    <t>6.2.</t>
  </si>
  <si>
    <t>Коксуский ПУ</t>
  </si>
  <si>
    <t>шт</t>
  </si>
  <si>
    <t>Директор</t>
  </si>
  <si>
    <t>Мухамадиев С.М.</t>
  </si>
  <si>
    <t>Главный бухгалтер</t>
  </si>
  <si>
    <t>Начальник отдела планирования и тарифообразования</t>
  </si>
  <si>
    <t>Жумабекова Ж.Т.</t>
  </si>
  <si>
    <t>Мадимова Д.С.</t>
  </si>
  <si>
    <t>исп.: Тореханова А.</t>
  </si>
  <si>
    <t>    (наименование субъекта естественной монополии, вид деятельности,)</t>
  </si>
  <si>
    <t>Итого по Панфиловскому ПУ</t>
  </si>
  <si>
    <t>2.6.</t>
  </si>
  <si>
    <t>2.7.</t>
  </si>
  <si>
    <t>Итого по Каратальскому ПУ</t>
  </si>
  <si>
    <t>2.8.</t>
  </si>
  <si>
    <t>Итого по ПУ Алмалы, Ащыбулак</t>
  </si>
  <si>
    <t>Итого по Аксускому ПУ</t>
  </si>
  <si>
    <t>Итого по Коксускому ПУ</t>
  </si>
  <si>
    <t>Итого по Алакольскому ПУ</t>
  </si>
  <si>
    <t>Итого по Алматинскому филиалу РГП "Казводхоз"</t>
  </si>
  <si>
    <t>2.9.</t>
  </si>
  <si>
    <t>5.4.</t>
  </si>
  <si>
    <t>Штатив алюминиевый (винтовой)</t>
  </si>
  <si>
    <t>Веха телескопическая</t>
  </si>
  <si>
    <t>Отражатель</t>
  </si>
  <si>
    <t>Рулетка стальная с полимерным покрытием 60 м</t>
  </si>
  <si>
    <t>2.10.</t>
  </si>
  <si>
    <t>6.3.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</si>
  <si>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</si>
  <si>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</si>
  <si>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</si>
  <si>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</si>
  <si>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</si>
  <si>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</si>
  <si>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</si>
  <si>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</si>
  <si>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</si>
  <si>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</si>
  <si>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</si>
  <si>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Итого по МК Акешки</t>
  </si>
  <si>
    <t>Разработка проектно-сметной документации (ПСД) по РП "Капитальный ремонт на МК Аяк-Кунчан"</t>
  </si>
  <si>
    <t>Фронтальный погрузчик XCMG Модель LW 500FN 2017г.</t>
  </si>
  <si>
    <t>Экскаватор ЭБП-11 Беларусь 920</t>
  </si>
  <si>
    <t xml:space="preserve">Мопед Racer RC50 Alpha </t>
  </si>
  <si>
    <t>Автомобиль Lada 4х4-(ВАЗ 21214</t>
  </si>
  <si>
    <t xml:space="preserve">Оборудование беспроводной сети Модем ТР-Link </t>
  </si>
  <si>
    <t xml:space="preserve">Отбойный молоток </t>
  </si>
  <si>
    <t>Солнечные модули</t>
  </si>
  <si>
    <t>1.2.</t>
  </si>
  <si>
    <t>1.3.</t>
  </si>
  <si>
    <t>1.4.</t>
  </si>
  <si>
    <t>1.5.</t>
  </si>
  <si>
    <t>1.6.</t>
  </si>
  <si>
    <t>1.7.</t>
  </si>
  <si>
    <t>1.8.</t>
  </si>
  <si>
    <t>Автомашина ВАЗ (LADA) 2016 года</t>
  </si>
  <si>
    <t xml:space="preserve">Кондиционер GWH12NC-K3NNB31 с установкой </t>
  </si>
  <si>
    <t>Телефон Dest Panasonik KX-TG8151CAB</t>
  </si>
  <si>
    <t>Телефон Dest Panasonik KX-TG1611CAW</t>
  </si>
  <si>
    <t xml:space="preserve">Компьютер в комплекте Core 176700 </t>
  </si>
  <si>
    <t xml:space="preserve">Принтер Samsung M 3870 FD </t>
  </si>
  <si>
    <t xml:space="preserve">Принтер Laser printer ChLJ P2035 F 4 1200 </t>
  </si>
  <si>
    <t xml:space="preserve">LED Монитор Samsung LS24F356FHIXCI </t>
  </si>
  <si>
    <t>Тахеометр Nikon Nivo 5.M</t>
  </si>
  <si>
    <t>ПО «SANA-2015»</t>
  </si>
  <si>
    <t>Лодка резиновая</t>
  </si>
  <si>
    <t>Поверхностные насосы</t>
  </si>
  <si>
    <t>Бензиновый генератор</t>
  </si>
  <si>
    <t xml:space="preserve">Автомашина Нива </t>
  </si>
  <si>
    <t xml:space="preserve">Мотоцикл </t>
  </si>
  <si>
    <t>Компьютер в комплекте</t>
  </si>
  <si>
    <t>МФУ Сanon I-Sensys MF -3010</t>
  </si>
  <si>
    <t>Кондиционер с установкой</t>
  </si>
  <si>
    <t>Угловая шлифмашинка (болгарка) СROWN CT13303 CB 1800W 180MM</t>
  </si>
  <si>
    <t>Дрель Интерскол Д-16/1050ЭР</t>
  </si>
  <si>
    <t>Перфоратор электрический мощность 1020Ватт/8,5А</t>
  </si>
  <si>
    <t>Бензопила HYUNDAI Х 380</t>
  </si>
  <si>
    <t>Станок точильный Makita GB602</t>
  </si>
  <si>
    <t>Дисковая пила DWT HKS 18-85</t>
  </si>
  <si>
    <t>Набор ключей для ремонта</t>
  </si>
  <si>
    <t>5.5.</t>
  </si>
  <si>
    <t>5.6.</t>
  </si>
  <si>
    <t>5.7.</t>
  </si>
  <si>
    <t>5.8.</t>
  </si>
  <si>
    <t>5.9.</t>
  </si>
  <si>
    <t>5.10.</t>
  </si>
  <si>
    <t>5.11.</t>
  </si>
  <si>
    <t>5.12.</t>
  </si>
  <si>
    <t xml:space="preserve">Мотоцикл Racer </t>
  </si>
  <si>
    <t xml:space="preserve">Кассовый аппарат </t>
  </si>
  <si>
    <t>Кондиционер</t>
  </si>
  <si>
    <t>Компьютер Intel G 620 (в комплекте)</t>
  </si>
  <si>
    <t>МФУ лазерное HP Ultra M134a A4 (принтер)</t>
  </si>
  <si>
    <t>Радиотелефон Panasonic KX-TG2511CAT Black</t>
  </si>
  <si>
    <t>Принтер HP Deskjet Ink Advantade 2020hc</t>
  </si>
  <si>
    <t>6.4.</t>
  </si>
  <si>
    <t>6.5.</t>
  </si>
  <si>
    <t>6.6.</t>
  </si>
  <si>
    <t>6.7.</t>
  </si>
  <si>
    <t>Капитальный ремонт</t>
  </si>
  <si>
    <t xml:space="preserve">Оптический невелир SAL 32 ND </t>
  </si>
  <si>
    <t>Рейка алюминиевая двухсторонняя телескопическая; 5 секции; 5 м; Е-и мм-градуировка, чехол, уровень</t>
  </si>
  <si>
    <t>Принтер HP color МФУ</t>
  </si>
  <si>
    <t>7.12.</t>
  </si>
  <si>
    <t>Стол компьютерный</t>
  </si>
  <si>
    <t>Кресло «STIGGE GTP»</t>
  </si>
  <si>
    <t xml:space="preserve">Стулья </t>
  </si>
  <si>
    <t>за 11 месяцев 2017 года</t>
  </si>
  <si>
    <t xml:space="preserve">Республиканское государственное учреждение "Департамент Комитета по регулированию естественных монополий, защите </t>
  </si>
  <si>
    <r>
      <t>       </t>
    </r>
    <r>
      <rPr>
        <b/>
        <sz val="11"/>
        <color rgb="FF000000"/>
        <rFont val="Times New Roman"/>
        <family val="1"/>
        <charset val="204"/>
      </rPr>
      <t>о ходе исполнения инвестиционной программы</t>
    </r>
  </si>
  <si>
    <t>           Информация</t>
  </si>
  <si>
    <t>Алматинского филиала РГП "Казводхоз" КВР МСХ РК, подача воды по каналам</t>
  </si>
  <si>
    <t>конкуренции и прав потребителей Министерства национальной экономики Республики Казахстан по Алматинской области и Комитетом по водным ресурсам Министерства сельского хозяйства РК</t>
  </si>
  <si>
    <t>Совместные Приказы №116-ОД от 18.10.2017г., №195 о  26.10.2017г., №76-ОД от 28.08.2017г., №164 от 06.09.2017г., №108-ОД от 13.10.2017г., №196 от 26.10.2017г., №103-ОД от  11.10.2017г., №194 от 26.10.2017г., №102-Од от 11.10.2017г., №197-ОД от 26.10.2017г.</t>
  </si>
  <si>
    <t>Мероприятие планируется перенести на 2018г. в связи с тем, что срок выдачи заключения государственной экспертизы выпадает на февраль 2018г.</t>
  </si>
  <si>
    <t>Экономия по реультатам ГЗ</t>
  </si>
  <si>
    <t>ГЗ не состоялись в связи с отсутствием заявок поставщиков</t>
  </si>
  <si>
    <t>Планируется исполнить в декабре</t>
  </si>
  <si>
    <t>Договор заключен, дата поставки декабрь</t>
  </si>
  <si>
    <t>Поставка в декабре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</si>
</sst>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0" fontId="8" fillId="0" borderId="0" xfId="0" applyFont="1"/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3" fontId="3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view="pageBreakPreview" zoomScale="55" zoomScaleSheetLayoutView="55" workbookViewId="0">
      <selection activeCell="D20" sqref="D20"/>
    </sheetView>
  </sheetViews>
  <sheetFormatPr defaultRowHeight="14.4" x14ac:dyDescent="0.3"/>
  <cols>
    <col min="1" max="1" width="3" customWidth="1"/>
    <col min="2" max="2" width="6" customWidth="1"/>
    <col min="3" max="3" width="34.6640625" customWidth="1"/>
    <col min="4" max="4" width="13.88671875" style="21" customWidth="1"/>
    <col min="5" max="5" width="8.109375" style="45" customWidth="1"/>
    <col min="6" max="6" width="7.33203125" style="38" customWidth="1"/>
    <col min="7" max="7" width="13.6640625" customWidth="1"/>
    <col min="8" max="9" width="12.109375" customWidth="1"/>
    <col min="10" max="10" width="13" customWidth="1"/>
    <col min="11" max="11" width="11" customWidth="1"/>
    <col min="12" max="12" width="32.33203125" style="58" customWidth="1"/>
    <col min="13" max="13" width="9" customWidth="1"/>
    <col min="14" max="14" width="8.109375" customWidth="1"/>
    <col min="15" max="15" width="11.33203125" customWidth="1"/>
    <col min="16" max="16" width="14" customWidth="1"/>
    <col min="17" max="17" width="9.44140625" customWidth="1"/>
    <col min="18" max="18" width="9.6640625" customWidth="1"/>
    <col min="19" max="19" width="10.109375" customWidth="1"/>
    <col min="20" max="20" width="10.6640625" customWidth="1"/>
  </cols>
  <sheetData>
    <row r="1" spans="1:20" x14ac:dyDescent="0.3">
      <c r="A1" s="1"/>
      <c r="B1" s="1"/>
      <c r="C1" s="1"/>
      <c r="D1" s="19"/>
      <c r="E1" s="39"/>
      <c r="F1" s="30"/>
      <c r="G1" s="1"/>
      <c r="H1" s="1"/>
      <c r="I1" s="1"/>
      <c r="J1" s="1"/>
      <c r="K1" s="1"/>
      <c r="L1" s="49"/>
      <c r="M1" s="1"/>
      <c r="N1" s="1"/>
      <c r="O1" s="1"/>
      <c r="P1" s="1"/>
      <c r="Q1" s="1"/>
      <c r="R1" s="1"/>
      <c r="S1" s="1"/>
      <c r="T1" s="8" t="s">
        <v>0</v>
      </c>
    </row>
    <row r="2" spans="1:20" x14ac:dyDescent="0.3">
      <c r="A2" s="1"/>
      <c r="B2" s="1"/>
      <c r="C2" s="1"/>
      <c r="D2" s="19"/>
      <c r="E2" s="39"/>
      <c r="F2" s="30"/>
      <c r="G2" s="1"/>
      <c r="H2" s="1"/>
      <c r="I2" s="1"/>
      <c r="J2" s="1"/>
      <c r="K2" s="1"/>
      <c r="L2" s="49"/>
      <c r="M2" s="1"/>
      <c r="N2" s="1"/>
      <c r="O2" s="1"/>
      <c r="P2" s="1"/>
      <c r="Q2" s="1"/>
      <c r="R2" s="1"/>
      <c r="S2" s="1"/>
      <c r="T2" s="8" t="s">
        <v>1</v>
      </c>
    </row>
    <row r="3" spans="1:20" x14ac:dyDescent="0.3">
      <c r="A3" s="1"/>
      <c r="B3" s="1"/>
      <c r="C3" s="1"/>
      <c r="D3" s="19"/>
      <c r="E3" s="39"/>
      <c r="F3" s="30"/>
      <c r="G3" s="1"/>
      <c r="H3" s="1"/>
      <c r="I3" s="1"/>
      <c r="J3" s="1"/>
      <c r="K3" s="1"/>
      <c r="L3" s="49"/>
      <c r="M3" s="1"/>
      <c r="N3" s="1"/>
      <c r="O3" s="1"/>
      <c r="P3" s="1"/>
      <c r="Q3" s="1"/>
      <c r="R3" s="1"/>
      <c r="S3" s="1"/>
      <c r="T3" s="8" t="s">
        <v>2</v>
      </c>
    </row>
    <row r="4" spans="1:20" x14ac:dyDescent="0.3">
      <c r="A4" s="1"/>
      <c r="B4" s="1"/>
      <c r="C4" s="1"/>
      <c r="D4" s="19"/>
      <c r="E4" s="39"/>
      <c r="F4" s="30"/>
      <c r="G4" s="1"/>
      <c r="H4" s="1"/>
      <c r="I4" s="1"/>
      <c r="J4" s="1"/>
      <c r="K4" s="1"/>
      <c r="L4" s="49"/>
      <c r="M4" s="1"/>
      <c r="N4" s="1"/>
      <c r="O4" s="1"/>
      <c r="P4" s="1"/>
      <c r="Q4" s="1"/>
      <c r="R4" s="1"/>
      <c r="S4" s="1"/>
      <c r="T4" s="8" t="s">
        <v>3</v>
      </c>
    </row>
    <row r="5" spans="1:20" x14ac:dyDescent="0.3">
      <c r="A5" s="1"/>
      <c r="B5" s="1"/>
      <c r="C5" s="1"/>
      <c r="D5" s="19"/>
      <c r="E5" s="39"/>
      <c r="F5" s="30"/>
      <c r="G5" s="1"/>
      <c r="H5" s="1"/>
      <c r="I5" s="1"/>
      <c r="J5" s="1"/>
      <c r="K5" s="1"/>
      <c r="L5" s="49"/>
      <c r="M5" s="1"/>
      <c r="N5" s="1"/>
      <c r="O5" s="1"/>
      <c r="P5" s="1"/>
      <c r="Q5" s="1"/>
      <c r="R5" s="1"/>
      <c r="S5" s="1"/>
      <c r="T5" s="8" t="s">
        <v>4</v>
      </c>
    </row>
    <row r="6" spans="1:20" x14ac:dyDescent="0.3">
      <c r="A6" s="1"/>
      <c r="B6" s="1"/>
      <c r="C6" s="1"/>
      <c r="D6" s="19"/>
      <c r="E6" s="39"/>
      <c r="F6" s="30"/>
      <c r="G6" s="1"/>
      <c r="H6" s="1"/>
      <c r="I6" s="1"/>
      <c r="J6" s="1"/>
      <c r="K6" s="1"/>
      <c r="L6" s="49"/>
      <c r="M6" s="1"/>
      <c r="N6" s="1"/>
      <c r="O6" s="1"/>
      <c r="P6" s="1"/>
      <c r="Q6" s="1"/>
      <c r="R6" s="1"/>
      <c r="S6" s="1"/>
      <c r="T6" s="8" t="s">
        <v>5</v>
      </c>
    </row>
    <row r="7" spans="1:20" x14ac:dyDescent="0.3">
      <c r="A7" s="1"/>
      <c r="B7" s="1"/>
      <c r="C7" s="1"/>
      <c r="D7" s="19"/>
      <c r="E7" s="39"/>
      <c r="F7" s="30"/>
      <c r="G7" s="1"/>
      <c r="H7" s="1"/>
      <c r="I7" s="1"/>
      <c r="J7" s="1"/>
      <c r="K7" s="1"/>
      <c r="L7" s="49"/>
      <c r="M7" s="1"/>
      <c r="N7" s="1"/>
      <c r="O7" s="1"/>
      <c r="P7" s="1"/>
      <c r="Q7" s="1"/>
      <c r="R7" s="1"/>
      <c r="S7" s="1"/>
      <c r="T7" s="8"/>
    </row>
    <row r="8" spans="1:20" x14ac:dyDescent="0.3">
      <c r="A8" s="1"/>
      <c r="B8" s="66" t="s">
        <v>150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x14ac:dyDescent="0.3">
      <c r="A9" s="1"/>
      <c r="B9" s="59" t="s">
        <v>149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x14ac:dyDescent="0.3">
      <c r="A10" s="1"/>
      <c r="B10" s="66" t="s">
        <v>147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ht="18" customHeight="1" x14ac:dyDescent="0.3">
      <c r="A11" s="1"/>
      <c r="B11" s="65" t="s">
        <v>151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17.25" customHeight="1" x14ac:dyDescent="0.3">
      <c r="A12" s="1"/>
      <c r="B12" s="59" t="s">
        <v>49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17.25" customHeight="1" x14ac:dyDescent="0.3">
      <c r="A13" s="1"/>
      <c r="B13" s="59" t="s">
        <v>148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1"/>
    </row>
    <row r="14" spans="1:20" ht="22.5" customHeight="1" x14ac:dyDescent="0.3">
      <c r="A14" s="1"/>
      <c r="B14" s="59" t="s">
        <v>152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33" customHeight="1" x14ac:dyDescent="0.3">
      <c r="A15" s="1"/>
      <c r="B15" s="61" t="s">
        <v>153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x14ac:dyDescent="0.3">
      <c r="A16" s="1"/>
      <c r="B16" s="9"/>
      <c r="C16" s="9"/>
      <c r="D16" s="9"/>
      <c r="E16" s="31"/>
      <c r="F16" s="31"/>
      <c r="G16" s="9"/>
      <c r="H16" s="9"/>
      <c r="I16" s="9"/>
      <c r="J16" s="9"/>
      <c r="K16" s="9"/>
      <c r="L16" s="50"/>
      <c r="M16" s="9"/>
      <c r="N16" s="9"/>
      <c r="O16" s="9"/>
      <c r="P16" s="9"/>
      <c r="Q16" s="9"/>
      <c r="R16" s="9"/>
      <c r="S16" s="9"/>
      <c r="T16" s="1"/>
    </row>
    <row r="17" spans="1:20" ht="15" customHeight="1" x14ac:dyDescent="0.3">
      <c r="A17" s="1"/>
      <c r="B17" s="62" t="s">
        <v>6</v>
      </c>
      <c r="C17" s="60" t="s">
        <v>7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ht="66.75" customHeight="1" x14ac:dyDescent="0.3">
      <c r="A18" s="1"/>
      <c r="B18" s="64"/>
      <c r="C18" s="62" t="s">
        <v>8</v>
      </c>
      <c r="D18" s="62" t="s">
        <v>9</v>
      </c>
      <c r="E18" s="60" t="s">
        <v>10</v>
      </c>
      <c r="F18" s="60"/>
      <c r="G18" s="60" t="s">
        <v>11</v>
      </c>
      <c r="H18" s="60"/>
      <c r="I18" s="60" t="s">
        <v>12</v>
      </c>
      <c r="J18" s="60"/>
      <c r="K18" s="60"/>
      <c r="L18" s="60"/>
      <c r="M18" s="60" t="s">
        <v>13</v>
      </c>
      <c r="N18" s="60"/>
      <c r="O18" s="60"/>
      <c r="P18" s="60"/>
      <c r="Q18" s="60" t="s">
        <v>14</v>
      </c>
      <c r="R18" s="60"/>
      <c r="S18" s="60" t="s">
        <v>15</v>
      </c>
      <c r="T18" s="60"/>
    </row>
    <row r="19" spans="1:20" ht="35.25" customHeight="1" x14ac:dyDescent="0.3">
      <c r="A19" s="1"/>
      <c r="B19" s="63"/>
      <c r="C19" s="63"/>
      <c r="D19" s="63"/>
      <c r="E19" s="32" t="s">
        <v>16</v>
      </c>
      <c r="F19" s="32" t="s">
        <v>17</v>
      </c>
      <c r="G19" s="10" t="s">
        <v>16</v>
      </c>
      <c r="H19" s="10" t="s">
        <v>17</v>
      </c>
      <c r="I19" s="10" t="s">
        <v>16</v>
      </c>
      <c r="J19" s="10" t="s">
        <v>17</v>
      </c>
      <c r="K19" s="10" t="s">
        <v>18</v>
      </c>
      <c r="L19" s="46" t="s">
        <v>19</v>
      </c>
      <c r="M19" s="10" t="s">
        <v>16</v>
      </c>
      <c r="N19" s="10" t="s">
        <v>17</v>
      </c>
      <c r="O19" s="10" t="s">
        <v>18</v>
      </c>
      <c r="P19" s="10" t="s">
        <v>19</v>
      </c>
      <c r="Q19" s="10" t="s">
        <v>16</v>
      </c>
      <c r="R19" s="10" t="s">
        <v>17</v>
      </c>
      <c r="S19" s="10" t="s">
        <v>16</v>
      </c>
      <c r="T19" s="10" t="s">
        <v>17</v>
      </c>
    </row>
    <row r="20" spans="1:20" x14ac:dyDescent="0.3">
      <c r="A20" s="1"/>
      <c r="B20" s="10">
        <v>1</v>
      </c>
      <c r="C20" s="10">
        <v>2</v>
      </c>
      <c r="D20" s="10">
        <v>3</v>
      </c>
      <c r="E20" s="32">
        <v>4</v>
      </c>
      <c r="F20" s="32">
        <v>5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51">
        <v>12</v>
      </c>
      <c r="M20" s="10">
        <v>13</v>
      </c>
      <c r="N20" s="10">
        <v>14</v>
      </c>
      <c r="O20" s="10">
        <v>15</v>
      </c>
      <c r="P20" s="10">
        <v>16</v>
      </c>
      <c r="Q20" s="10">
        <v>17</v>
      </c>
      <c r="R20" s="10">
        <v>18</v>
      </c>
      <c r="S20" s="10">
        <v>19</v>
      </c>
      <c r="T20" s="10">
        <v>20</v>
      </c>
    </row>
    <row r="21" spans="1:20" x14ac:dyDescent="0.3">
      <c r="A21" s="1"/>
      <c r="B21" s="11">
        <v>1</v>
      </c>
      <c r="C21" s="70" t="s">
        <v>22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</row>
    <row r="22" spans="1:20" ht="89.25" customHeight="1" x14ac:dyDescent="0.3">
      <c r="A22" s="1"/>
      <c r="B22" s="12" t="s">
        <v>20</v>
      </c>
      <c r="C22" s="13" t="s">
        <v>80</v>
      </c>
      <c r="D22" s="20" t="s">
        <v>41</v>
      </c>
      <c r="E22" s="40">
        <v>1</v>
      </c>
      <c r="F22" s="33"/>
      <c r="G22" s="14">
        <v>2615.84</v>
      </c>
      <c r="H22" s="3"/>
      <c r="I22" s="3">
        <f>G22</f>
        <v>2615.84</v>
      </c>
      <c r="J22" s="3">
        <f>H22</f>
        <v>0</v>
      </c>
      <c r="K22" s="3">
        <f>I22-J22</f>
        <v>2615.84</v>
      </c>
      <c r="L22" s="52" t="s">
        <v>154</v>
      </c>
      <c r="M22" s="2"/>
      <c r="N22" s="2"/>
      <c r="O22" s="2"/>
      <c r="P22" s="2"/>
      <c r="Q22" s="2"/>
      <c r="R22" s="2"/>
      <c r="S22" s="2"/>
      <c r="T22" s="2"/>
    </row>
    <row r="23" spans="1:20" ht="28.2" x14ac:dyDescent="0.3">
      <c r="A23" s="1"/>
      <c r="B23" s="12" t="s">
        <v>88</v>
      </c>
      <c r="C23" s="13" t="s">
        <v>81</v>
      </c>
      <c r="D23" s="20" t="s">
        <v>41</v>
      </c>
      <c r="E23" s="40">
        <v>1</v>
      </c>
      <c r="F23" s="33"/>
      <c r="G23" s="14">
        <v>14218.75</v>
      </c>
      <c r="H23" s="3"/>
      <c r="I23" s="3">
        <f t="shared" ref="I23:I29" si="0">G23</f>
        <v>14218.75</v>
      </c>
      <c r="J23" s="3">
        <f t="shared" ref="J23:J29" si="1">H23</f>
        <v>0</v>
      </c>
      <c r="K23" s="3">
        <f t="shared" ref="K23:K29" si="2">I23-J23</f>
        <v>14218.75</v>
      </c>
      <c r="L23" s="52" t="s">
        <v>156</v>
      </c>
      <c r="M23" s="2"/>
      <c r="N23" s="2"/>
      <c r="O23" s="2"/>
      <c r="P23" s="2"/>
      <c r="Q23" s="2"/>
      <c r="R23" s="2"/>
      <c r="S23" s="2"/>
      <c r="T23" s="2"/>
    </row>
    <row r="24" spans="1:20" ht="28.2" x14ac:dyDescent="0.3">
      <c r="A24" s="1"/>
      <c r="B24" s="12" t="s">
        <v>89</v>
      </c>
      <c r="C24" s="13" t="s">
        <v>82</v>
      </c>
      <c r="D24" s="20" t="s">
        <v>41</v>
      </c>
      <c r="E24" s="40">
        <v>1</v>
      </c>
      <c r="F24" s="33"/>
      <c r="G24" s="14">
        <v>7767.43</v>
      </c>
      <c r="H24" s="3"/>
      <c r="I24" s="3">
        <f t="shared" si="0"/>
        <v>7767.43</v>
      </c>
      <c r="J24" s="3">
        <f t="shared" si="1"/>
        <v>0</v>
      </c>
      <c r="K24" s="3">
        <f t="shared" si="2"/>
        <v>7767.43</v>
      </c>
      <c r="L24" s="52" t="s">
        <v>156</v>
      </c>
      <c r="M24" s="2"/>
      <c r="N24" s="2"/>
      <c r="O24" s="2"/>
      <c r="P24" s="2"/>
      <c r="Q24" s="2"/>
      <c r="R24" s="2"/>
      <c r="S24" s="2"/>
      <c r="T24" s="2"/>
    </row>
    <row r="25" spans="1:20" ht="15.75" customHeight="1" x14ac:dyDescent="0.3">
      <c r="A25" s="1"/>
      <c r="B25" s="12" t="s">
        <v>90</v>
      </c>
      <c r="C25" s="13" t="s">
        <v>83</v>
      </c>
      <c r="D25" s="20" t="s">
        <v>41</v>
      </c>
      <c r="E25" s="40">
        <v>8</v>
      </c>
      <c r="F25" s="33">
        <v>8</v>
      </c>
      <c r="G25" s="14">
        <v>2574.56</v>
      </c>
      <c r="H25" s="3">
        <v>1960</v>
      </c>
      <c r="I25" s="3">
        <f t="shared" si="0"/>
        <v>2574.56</v>
      </c>
      <c r="J25" s="3">
        <f t="shared" si="1"/>
        <v>1960</v>
      </c>
      <c r="K25" s="3">
        <f t="shared" si="2"/>
        <v>614.55999999999995</v>
      </c>
      <c r="L25" s="52" t="s">
        <v>155</v>
      </c>
      <c r="M25" s="2"/>
      <c r="N25" s="2"/>
      <c r="O25" s="2"/>
      <c r="P25" s="2"/>
      <c r="Q25" s="2"/>
      <c r="R25" s="2"/>
      <c r="S25" s="2"/>
      <c r="T25" s="2"/>
    </row>
    <row r="26" spans="1:20" ht="21.75" customHeight="1" x14ac:dyDescent="0.3">
      <c r="A26" s="1"/>
      <c r="B26" s="12" t="s">
        <v>91</v>
      </c>
      <c r="C26" s="13" t="s">
        <v>84</v>
      </c>
      <c r="D26" s="20" t="s">
        <v>41</v>
      </c>
      <c r="E26" s="40">
        <v>1</v>
      </c>
      <c r="F26" s="33"/>
      <c r="G26" s="14">
        <v>3080</v>
      </c>
      <c r="H26" s="3"/>
      <c r="I26" s="3">
        <f t="shared" si="0"/>
        <v>3080</v>
      </c>
      <c r="J26" s="3">
        <f t="shared" si="1"/>
        <v>0</v>
      </c>
      <c r="K26" s="3">
        <f t="shared" si="2"/>
        <v>3080</v>
      </c>
      <c r="L26" s="52" t="s">
        <v>157</v>
      </c>
      <c r="M26" s="2"/>
      <c r="N26" s="2"/>
      <c r="O26" s="2"/>
      <c r="P26" s="2"/>
      <c r="Q26" s="2"/>
      <c r="R26" s="2"/>
      <c r="S26" s="2"/>
      <c r="T26" s="2"/>
    </row>
    <row r="27" spans="1:20" ht="36" customHeight="1" x14ac:dyDescent="0.3">
      <c r="A27" s="1"/>
      <c r="B27" s="12" t="s">
        <v>92</v>
      </c>
      <c r="C27" s="13" t="s">
        <v>85</v>
      </c>
      <c r="D27" s="20" t="s">
        <v>41</v>
      </c>
      <c r="E27" s="40">
        <v>5</v>
      </c>
      <c r="F27" s="33">
        <v>5</v>
      </c>
      <c r="G27" s="14">
        <v>52.45</v>
      </c>
      <c r="H27" s="3">
        <v>52.45</v>
      </c>
      <c r="I27" s="3">
        <f t="shared" si="0"/>
        <v>52.45</v>
      </c>
      <c r="J27" s="3">
        <f t="shared" si="1"/>
        <v>52.45</v>
      </c>
      <c r="K27" s="3">
        <f t="shared" si="2"/>
        <v>0</v>
      </c>
      <c r="L27" s="52"/>
      <c r="M27" s="2"/>
      <c r="N27" s="2"/>
      <c r="O27" s="2"/>
      <c r="P27" s="2"/>
      <c r="Q27" s="2"/>
      <c r="R27" s="2"/>
      <c r="S27" s="2"/>
      <c r="T27" s="2"/>
    </row>
    <row r="28" spans="1:20" ht="21.75" customHeight="1" x14ac:dyDescent="0.3">
      <c r="A28" s="1"/>
      <c r="B28" s="12" t="s">
        <v>93</v>
      </c>
      <c r="C28" s="13" t="s">
        <v>86</v>
      </c>
      <c r="D28" s="20" t="s">
        <v>41</v>
      </c>
      <c r="E28" s="40">
        <v>1</v>
      </c>
      <c r="F28" s="33">
        <v>1</v>
      </c>
      <c r="G28" s="14">
        <v>78</v>
      </c>
      <c r="H28" s="3">
        <v>78</v>
      </c>
      <c r="I28" s="3">
        <f t="shared" si="0"/>
        <v>78</v>
      </c>
      <c r="J28" s="3">
        <f t="shared" si="1"/>
        <v>78</v>
      </c>
      <c r="K28" s="3">
        <f t="shared" si="2"/>
        <v>0</v>
      </c>
      <c r="L28" s="52"/>
      <c r="M28" s="2"/>
      <c r="N28" s="2"/>
      <c r="O28" s="2"/>
      <c r="P28" s="2"/>
      <c r="Q28" s="2"/>
      <c r="R28" s="2"/>
      <c r="S28" s="2"/>
      <c r="T28" s="2"/>
    </row>
    <row r="29" spans="1:20" ht="21.75" customHeight="1" x14ac:dyDescent="0.3">
      <c r="A29" s="1"/>
      <c r="B29" s="12" t="s">
        <v>94</v>
      </c>
      <c r="C29" s="13" t="s">
        <v>87</v>
      </c>
      <c r="D29" s="20" t="s">
        <v>41</v>
      </c>
      <c r="E29" s="40">
        <v>3</v>
      </c>
      <c r="F29" s="33">
        <v>3</v>
      </c>
      <c r="G29" s="14">
        <v>774</v>
      </c>
      <c r="H29" s="3">
        <v>555</v>
      </c>
      <c r="I29" s="3">
        <f t="shared" si="0"/>
        <v>774</v>
      </c>
      <c r="J29" s="3">
        <f t="shared" si="1"/>
        <v>555</v>
      </c>
      <c r="K29" s="3">
        <f t="shared" si="2"/>
        <v>219</v>
      </c>
      <c r="L29" s="52" t="s">
        <v>155</v>
      </c>
      <c r="M29" s="2"/>
      <c r="N29" s="2"/>
      <c r="O29" s="2"/>
      <c r="P29" s="2"/>
      <c r="Q29" s="2"/>
      <c r="R29" s="2"/>
      <c r="S29" s="2"/>
      <c r="T29" s="2"/>
    </row>
    <row r="30" spans="1:20" x14ac:dyDescent="0.3">
      <c r="A30" s="1"/>
      <c r="B30" s="11"/>
      <c r="C30" s="6" t="s">
        <v>50</v>
      </c>
      <c r="D30" s="7" t="s">
        <v>41</v>
      </c>
      <c r="E30" s="41">
        <f>SUM(E22:E29)</f>
        <v>21</v>
      </c>
      <c r="F30" s="34">
        <f t="shared" ref="F30:K30" si="3">SUM(F22:F29)</f>
        <v>17</v>
      </c>
      <c r="G30" s="6">
        <f t="shared" si="3"/>
        <v>31161.030000000002</v>
      </c>
      <c r="H30" s="6">
        <f t="shared" si="3"/>
        <v>2645.45</v>
      </c>
      <c r="I30" s="6">
        <f t="shared" si="3"/>
        <v>31161.030000000002</v>
      </c>
      <c r="J30" s="6">
        <f t="shared" si="3"/>
        <v>2645.45</v>
      </c>
      <c r="K30" s="6">
        <f t="shared" si="3"/>
        <v>28515.58</v>
      </c>
      <c r="L30" s="52"/>
      <c r="M30" s="2"/>
      <c r="N30" s="2"/>
      <c r="O30" s="2"/>
      <c r="P30" s="2"/>
      <c r="Q30" s="2"/>
      <c r="R30" s="2"/>
      <c r="S30" s="2"/>
      <c r="T30" s="2"/>
    </row>
    <row r="31" spans="1:20" x14ac:dyDescent="0.3">
      <c r="A31" s="1"/>
      <c r="B31" s="10">
        <v>2</v>
      </c>
      <c r="C31" s="67" t="s">
        <v>21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</row>
    <row r="32" spans="1:20" ht="21.75" customHeight="1" x14ac:dyDescent="0.3">
      <c r="A32" s="1"/>
      <c r="B32" s="15" t="s">
        <v>23</v>
      </c>
      <c r="C32" s="13" t="s">
        <v>95</v>
      </c>
      <c r="D32" s="20" t="s">
        <v>41</v>
      </c>
      <c r="E32" s="40">
        <v>1</v>
      </c>
      <c r="F32" s="33"/>
      <c r="G32" s="14">
        <v>2857.14</v>
      </c>
      <c r="H32" s="3"/>
      <c r="I32" s="3">
        <f>G32</f>
        <v>2857.14</v>
      </c>
      <c r="J32" s="3">
        <f>H32</f>
        <v>0</v>
      </c>
      <c r="K32" s="3">
        <f>I32-J32</f>
        <v>2857.14</v>
      </c>
      <c r="L32" s="52" t="s">
        <v>157</v>
      </c>
      <c r="M32" s="2"/>
      <c r="N32" s="2"/>
      <c r="O32" s="2"/>
      <c r="P32" s="2"/>
      <c r="Q32" s="2"/>
      <c r="R32" s="2"/>
      <c r="S32" s="2"/>
      <c r="T32" s="2"/>
    </row>
    <row r="33" spans="1:20" ht="28.2" x14ac:dyDescent="0.3">
      <c r="A33" s="1"/>
      <c r="B33" s="15" t="s">
        <v>24</v>
      </c>
      <c r="C33" s="13" t="s">
        <v>96</v>
      </c>
      <c r="D33" s="20" t="s">
        <v>41</v>
      </c>
      <c r="E33" s="40">
        <v>1</v>
      </c>
      <c r="F33" s="33">
        <v>1</v>
      </c>
      <c r="G33" s="14">
        <v>87</v>
      </c>
      <c r="H33" s="3">
        <v>82</v>
      </c>
      <c r="I33" s="3">
        <f t="shared" ref="I33:I41" si="4">G33</f>
        <v>87</v>
      </c>
      <c r="J33" s="3"/>
      <c r="K33" s="3">
        <f t="shared" ref="K33:K41" si="5">I33-J33</f>
        <v>87</v>
      </c>
      <c r="L33" s="52" t="s">
        <v>158</v>
      </c>
      <c r="M33" s="2"/>
      <c r="N33" s="2"/>
      <c r="O33" s="2"/>
      <c r="P33" s="2"/>
      <c r="Q33" s="2"/>
      <c r="R33" s="2"/>
      <c r="S33" s="2"/>
      <c r="T33" s="2"/>
    </row>
    <row r="34" spans="1:20" ht="27.6" x14ac:dyDescent="0.3">
      <c r="A34" s="1"/>
      <c r="B34" s="15" t="s">
        <v>25</v>
      </c>
      <c r="C34" s="13" t="s">
        <v>97</v>
      </c>
      <c r="D34" s="20" t="s">
        <v>41</v>
      </c>
      <c r="E34" s="40">
        <v>1</v>
      </c>
      <c r="F34" s="33"/>
      <c r="G34" s="14">
        <v>21.06</v>
      </c>
      <c r="H34" s="3"/>
      <c r="I34" s="3">
        <f t="shared" si="4"/>
        <v>21.06</v>
      </c>
      <c r="J34" s="3">
        <f t="shared" ref="J34:J41" si="6">H34</f>
        <v>0</v>
      </c>
      <c r="K34" s="47">
        <f t="shared" si="5"/>
        <v>21.06</v>
      </c>
      <c r="L34" s="52" t="s">
        <v>157</v>
      </c>
      <c r="M34" s="2"/>
      <c r="N34" s="2"/>
      <c r="O34" s="2"/>
      <c r="P34" s="2"/>
      <c r="Q34" s="2"/>
      <c r="R34" s="2"/>
      <c r="S34" s="2"/>
      <c r="T34" s="2"/>
    </row>
    <row r="35" spans="1:20" ht="27.6" x14ac:dyDescent="0.3">
      <c r="A35" s="1"/>
      <c r="B35" s="15" t="s">
        <v>26</v>
      </c>
      <c r="C35" s="13" t="s">
        <v>98</v>
      </c>
      <c r="D35" s="20" t="s">
        <v>41</v>
      </c>
      <c r="E35" s="40">
        <v>1</v>
      </c>
      <c r="F35" s="33"/>
      <c r="G35" s="14">
        <v>8.4700000000000006</v>
      </c>
      <c r="H35" s="3"/>
      <c r="I35" s="3">
        <f t="shared" si="4"/>
        <v>8.4700000000000006</v>
      </c>
      <c r="J35" s="3">
        <f t="shared" si="6"/>
        <v>0</v>
      </c>
      <c r="K35" s="47">
        <f t="shared" si="5"/>
        <v>8.4700000000000006</v>
      </c>
      <c r="L35" s="52" t="s">
        <v>157</v>
      </c>
      <c r="M35" s="2"/>
      <c r="N35" s="2"/>
      <c r="O35" s="2"/>
      <c r="P35" s="2"/>
      <c r="Q35" s="2"/>
      <c r="R35" s="2"/>
      <c r="S35" s="2"/>
      <c r="T35" s="2"/>
    </row>
    <row r="36" spans="1:20" ht="24" customHeight="1" x14ac:dyDescent="0.3">
      <c r="A36" s="1"/>
      <c r="B36" s="15" t="s">
        <v>27</v>
      </c>
      <c r="C36" s="13" t="s">
        <v>99</v>
      </c>
      <c r="D36" s="20" t="s">
        <v>41</v>
      </c>
      <c r="E36" s="40">
        <v>2</v>
      </c>
      <c r="F36" s="33">
        <v>2</v>
      </c>
      <c r="G36" s="14">
        <v>331.9</v>
      </c>
      <c r="H36" s="3">
        <v>319.52600000000001</v>
      </c>
      <c r="I36" s="3">
        <f t="shared" si="4"/>
        <v>331.9</v>
      </c>
      <c r="J36" s="3">
        <f t="shared" si="6"/>
        <v>319.52600000000001</v>
      </c>
      <c r="K36" s="3">
        <f t="shared" si="5"/>
        <v>12.373999999999967</v>
      </c>
      <c r="L36" s="52" t="s">
        <v>155</v>
      </c>
      <c r="M36" s="2"/>
      <c r="N36" s="2"/>
      <c r="O36" s="2"/>
      <c r="P36" s="2"/>
      <c r="Q36" s="2"/>
      <c r="R36" s="2"/>
      <c r="S36" s="2"/>
      <c r="T36" s="2"/>
    </row>
    <row r="37" spans="1:20" x14ac:dyDescent="0.3">
      <c r="A37" s="1"/>
      <c r="B37" s="15" t="s">
        <v>51</v>
      </c>
      <c r="C37" s="13" t="s">
        <v>100</v>
      </c>
      <c r="D37" s="20" t="s">
        <v>41</v>
      </c>
      <c r="E37" s="40">
        <v>1</v>
      </c>
      <c r="F37" s="33">
        <v>1</v>
      </c>
      <c r="G37" s="14">
        <v>80.349999999999994</v>
      </c>
      <c r="H37" s="3">
        <v>57.56</v>
      </c>
      <c r="I37" s="3">
        <f t="shared" si="4"/>
        <v>80.349999999999994</v>
      </c>
      <c r="J37" s="3">
        <f t="shared" si="6"/>
        <v>57.56</v>
      </c>
      <c r="K37" s="3">
        <f t="shared" si="5"/>
        <v>22.789999999999992</v>
      </c>
      <c r="L37" s="52" t="s">
        <v>155</v>
      </c>
      <c r="M37" s="2"/>
      <c r="N37" s="2"/>
      <c r="O37" s="2"/>
      <c r="P37" s="2"/>
      <c r="Q37" s="2"/>
      <c r="R37" s="2"/>
      <c r="S37" s="2"/>
      <c r="T37" s="2"/>
    </row>
    <row r="38" spans="1:20" ht="27.6" x14ac:dyDescent="0.3">
      <c r="A38" s="1"/>
      <c r="B38" s="15" t="s">
        <v>52</v>
      </c>
      <c r="C38" s="13" t="s">
        <v>101</v>
      </c>
      <c r="D38" s="20" t="s">
        <v>41</v>
      </c>
      <c r="E38" s="40">
        <v>1</v>
      </c>
      <c r="F38" s="33">
        <v>1</v>
      </c>
      <c r="G38" s="14">
        <v>43.74</v>
      </c>
      <c r="H38" s="3"/>
      <c r="I38" s="3">
        <f t="shared" si="4"/>
        <v>43.74</v>
      </c>
      <c r="J38" s="3">
        <f t="shared" si="6"/>
        <v>0</v>
      </c>
      <c r="K38" s="3">
        <f t="shared" si="5"/>
        <v>43.74</v>
      </c>
      <c r="L38" s="52" t="s">
        <v>157</v>
      </c>
      <c r="M38" s="2"/>
      <c r="N38" s="2"/>
      <c r="O38" s="2"/>
      <c r="P38" s="2"/>
      <c r="Q38" s="2"/>
      <c r="R38" s="2"/>
      <c r="S38" s="2"/>
      <c r="T38" s="2"/>
    </row>
    <row r="39" spans="1:20" ht="27.6" x14ac:dyDescent="0.3">
      <c r="A39" s="1"/>
      <c r="B39" s="15" t="s">
        <v>54</v>
      </c>
      <c r="C39" s="13" t="s">
        <v>102</v>
      </c>
      <c r="D39" s="20" t="s">
        <v>41</v>
      </c>
      <c r="E39" s="40">
        <v>1</v>
      </c>
      <c r="F39" s="33">
        <v>1</v>
      </c>
      <c r="G39" s="14">
        <v>50.88</v>
      </c>
      <c r="H39" s="3">
        <v>42.8</v>
      </c>
      <c r="I39" s="3">
        <f t="shared" si="4"/>
        <v>50.88</v>
      </c>
      <c r="J39" s="3">
        <f t="shared" si="6"/>
        <v>42.8</v>
      </c>
      <c r="K39" s="3">
        <f t="shared" si="5"/>
        <v>8.0800000000000054</v>
      </c>
      <c r="L39" s="52" t="s">
        <v>155</v>
      </c>
      <c r="M39" s="2"/>
      <c r="N39" s="2"/>
      <c r="O39" s="2"/>
      <c r="P39" s="2"/>
      <c r="Q39" s="2"/>
      <c r="R39" s="2"/>
      <c r="S39" s="2"/>
      <c r="T39" s="2"/>
    </row>
    <row r="40" spans="1:20" x14ac:dyDescent="0.3">
      <c r="A40" s="1"/>
      <c r="B40" s="15" t="s">
        <v>60</v>
      </c>
      <c r="C40" s="13" t="s">
        <v>103</v>
      </c>
      <c r="D40" s="20" t="s">
        <v>41</v>
      </c>
      <c r="E40" s="40">
        <v>1</v>
      </c>
      <c r="F40" s="33">
        <v>1</v>
      </c>
      <c r="G40" s="14">
        <v>1295.31</v>
      </c>
      <c r="H40" s="3">
        <v>1088</v>
      </c>
      <c r="I40" s="3">
        <f t="shared" si="4"/>
        <v>1295.31</v>
      </c>
      <c r="J40" s="3">
        <f t="shared" si="6"/>
        <v>1088</v>
      </c>
      <c r="K40" s="3">
        <f t="shared" si="5"/>
        <v>207.30999999999995</v>
      </c>
      <c r="L40" s="52" t="s">
        <v>155</v>
      </c>
      <c r="M40" s="2"/>
      <c r="N40" s="2"/>
      <c r="O40" s="2"/>
      <c r="P40" s="2"/>
      <c r="Q40" s="2"/>
      <c r="R40" s="2"/>
      <c r="S40" s="2"/>
      <c r="T40" s="2"/>
    </row>
    <row r="41" spans="1:20" x14ac:dyDescent="0.3">
      <c r="A41" s="1"/>
      <c r="B41" s="15" t="s">
        <v>66</v>
      </c>
      <c r="C41" s="13" t="s">
        <v>104</v>
      </c>
      <c r="D41" s="20" t="s">
        <v>41</v>
      </c>
      <c r="E41" s="40">
        <v>1</v>
      </c>
      <c r="F41" s="33">
        <v>1</v>
      </c>
      <c r="G41" s="14">
        <v>93.75</v>
      </c>
      <c r="H41" s="3">
        <v>93.75</v>
      </c>
      <c r="I41" s="3">
        <f t="shared" si="4"/>
        <v>93.75</v>
      </c>
      <c r="J41" s="3">
        <f t="shared" si="6"/>
        <v>93.75</v>
      </c>
      <c r="K41" s="3">
        <f t="shared" si="5"/>
        <v>0</v>
      </c>
      <c r="L41" s="52"/>
      <c r="M41" s="2"/>
      <c r="N41" s="2"/>
      <c r="O41" s="2"/>
      <c r="P41" s="2"/>
      <c r="Q41" s="2"/>
      <c r="R41" s="2"/>
      <c r="S41" s="2"/>
      <c r="T41" s="2"/>
    </row>
    <row r="42" spans="1:20" x14ac:dyDescent="0.3">
      <c r="A42" s="1"/>
      <c r="B42" s="15"/>
      <c r="C42" s="6" t="s">
        <v>53</v>
      </c>
      <c r="D42" s="7"/>
      <c r="E42" s="42">
        <f>SUM(E32:E41)</f>
        <v>11</v>
      </c>
      <c r="F42" s="35">
        <f t="shared" ref="F42:K42" si="7">SUM(F32:F41)</f>
        <v>8</v>
      </c>
      <c r="G42" s="16">
        <f t="shared" si="7"/>
        <v>4869.5999999999995</v>
      </c>
      <c r="H42" s="16">
        <f t="shared" si="7"/>
        <v>1683.636</v>
      </c>
      <c r="I42" s="16">
        <f t="shared" si="7"/>
        <v>4869.5999999999995</v>
      </c>
      <c r="J42" s="16">
        <f t="shared" si="7"/>
        <v>1601.636</v>
      </c>
      <c r="K42" s="16">
        <f t="shared" si="7"/>
        <v>3267.963999999999</v>
      </c>
      <c r="L42" s="52"/>
      <c r="M42" s="2"/>
      <c r="N42" s="2"/>
      <c r="O42" s="2"/>
      <c r="P42" s="2"/>
      <c r="Q42" s="2"/>
      <c r="R42" s="2"/>
      <c r="S42" s="2"/>
      <c r="T42" s="2"/>
    </row>
    <row r="43" spans="1:20" x14ac:dyDescent="0.3">
      <c r="A43" s="1"/>
      <c r="B43" s="10">
        <v>3</v>
      </c>
      <c r="C43" s="67" t="s">
        <v>28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</row>
    <row r="44" spans="1:20" x14ac:dyDescent="0.3">
      <c r="A44" s="1"/>
      <c r="B44" s="15" t="s">
        <v>29</v>
      </c>
      <c r="C44" s="13" t="s">
        <v>105</v>
      </c>
      <c r="D44" s="20" t="s">
        <v>41</v>
      </c>
      <c r="E44" s="40">
        <v>2</v>
      </c>
      <c r="F44" s="33"/>
      <c r="G44" s="14">
        <v>118</v>
      </c>
      <c r="H44" s="3"/>
      <c r="I44" s="3">
        <f>G44</f>
        <v>118</v>
      </c>
      <c r="J44" s="20">
        <f>H44</f>
        <v>0</v>
      </c>
      <c r="K44" s="48">
        <f>I44-J44</f>
        <v>118</v>
      </c>
      <c r="L44" s="53" t="s">
        <v>157</v>
      </c>
      <c r="M44" s="2"/>
      <c r="N44" s="2"/>
      <c r="O44" s="2"/>
      <c r="P44" s="2"/>
      <c r="Q44" s="2"/>
      <c r="R44" s="2"/>
      <c r="S44" s="2"/>
      <c r="T44" s="2"/>
    </row>
    <row r="45" spans="1:20" ht="21.75" customHeight="1" x14ac:dyDescent="0.3">
      <c r="A45" s="1"/>
      <c r="B45" s="15" t="s">
        <v>30</v>
      </c>
      <c r="C45" s="13" t="s">
        <v>106</v>
      </c>
      <c r="D45" s="20" t="s">
        <v>41</v>
      </c>
      <c r="E45" s="40">
        <v>2</v>
      </c>
      <c r="F45" s="33"/>
      <c r="G45" s="14">
        <v>81.599999999999994</v>
      </c>
      <c r="H45" s="3"/>
      <c r="I45" s="3">
        <f>G45</f>
        <v>81.599999999999994</v>
      </c>
      <c r="J45" s="20">
        <f>H45</f>
        <v>0</v>
      </c>
      <c r="K45" s="48">
        <f>I45-J45</f>
        <v>81.599999999999994</v>
      </c>
      <c r="L45" s="52" t="s">
        <v>157</v>
      </c>
      <c r="M45" s="2"/>
      <c r="N45" s="2"/>
      <c r="O45" s="2"/>
      <c r="P45" s="2"/>
      <c r="Q45" s="2"/>
      <c r="R45" s="2"/>
      <c r="S45" s="2"/>
      <c r="T45" s="2"/>
    </row>
    <row r="46" spans="1:20" ht="18" customHeight="1" x14ac:dyDescent="0.3">
      <c r="A46" s="1"/>
      <c r="B46" s="15"/>
      <c r="C46" s="6" t="s">
        <v>55</v>
      </c>
      <c r="D46" s="7" t="s">
        <v>41</v>
      </c>
      <c r="E46" s="42">
        <f>SUM(E44:E45)</f>
        <v>4</v>
      </c>
      <c r="F46" s="36">
        <f t="shared" ref="F46:K46" si="8">SUM(F44:F45)</f>
        <v>0</v>
      </c>
      <c r="G46" s="17">
        <f t="shared" si="8"/>
        <v>199.6</v>
      </c>
      <c r="H46" s="17">
        <f t="shared" si="8"/>
        <v>0</v>
      </c>
      <c r="I46" s="17">
        <f t="shared" si="8"/>
        <v>199.6</v>
      </c>
      <c r="J46" s="17">
        <f t="shared" si="8"/>
        <v>0</v>
      </c>
      <c r="K46" s="17">
        <f t="shared" si="8"/>
        <v>199.6</v>
      </c>
      <c r="L46" s="52"/>
      <c r="M46" s="2"/>
      <c r="N46" s="2"/>
      <c r="O46" s="2"/>
      <c r="P46" s="2"/>
      <c r="Q46" s="2"/>
      <c r="R46" s="2"/>
      <c r="S46" s="2"/>
      <c r="T46" s="2"/>
    </row>
    <row r="47" spans="1:20" x14ac:dyDescent="0.3">
      <c r="A47" s="1"/>
      <c r="B47" s="10">
        <v>4</v>
      </c>
      <c r="C47" s="67" t="s">
        <v>31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9"/>
    </row>
    <row r="48" spans="1:20" x14ac:dyDescent="0.3">
      <c r="A48" s="1"/>
      <c r="B48" s="15" t="s">
        <v>32</v>
      </c>
      <c r="C48" s="13" t="s">
        <v>107</v>
      </c>
      <c r="D48" s="20" t="s">
        <v>41</v>
      </c>
      <c r="E48" s="40">
        <v>1</v>
      </c>
      <c r="F48" s="33">
        <v>1</v>
      </c>
      <c r="G48" s="14">
        <v>169.05</v>
      </c>
      <c r="H48" s="3">
        <v>139.69999999999999</v>
      </c>
      <c r="I48" s="3">
        <f>G48</f>
        <v>169.05</v>
      </c>
      <c r="J48" s="3">
        <f>H48</f>
        <v>139.69999999999999</v>
      </c>
      <c r="K48" s="3">
        <f>I48-J48</f>
        <v>29.350000000000023</v>
      </c>
      <c r="L48" s="52" t="s">
        <v>155</v>
      </c>
      <c r="M48" s="2"/>
      <c r="N48" s="2"/>
      <c r="O48" s="2"/>
      <c r="P48" s="2"/>
      <c r="Q48" s="2"/>
      <c r="R48" s="2"/>
      <c r="S48" s="2"/>
      <c r="T48" s="2"/>
    </row>
    <row r="49" spans="1:20" x14ac:dyDescent="0.3">
      <c r="A49" s="1"/>
      <c r="B49" s="15"/>
      <c r="C49" s="6" t="s">
        <v>79</v>
      </c>
      <c r="D49" s="7"/>
      <c r="E49" s="41">
        <f>SUM(E48:E48)</f>
        <v>1</v>
      </c>
      <c r="F49" s="34">
        <f t="shared" ref="F49:K49" si="9">SUM(F48:F48)</f>
        <v>1</v>
      </c>
      <c r="G49" s="6">
        <f t="shared" si="9"/>
        <v>169.05</v>
      </c>
      <c r="H49" s="6">
        <f t="shared" si="9"/>
        <v>139.69999999999999</v>
      </c>
      <c r="I49" s="6">
        <f t="shared" si="9"/>
        <v>169.05</v>
      </c>
      <c r="J49" s="6">
        <f t="shared" si="9"/>
        <v>139.69999999999999</v>
      </c>
      <c r="K49" s="6">
        <f t="shared" si="9"/>
        <v>29.350000000000023</v>
      </c>
      <c r="L49" s="52"/>
      <c r="M49" s="2"/>
      <c r="N49" s="2"/>
      <c r="O49" s="2"/>
      <c r="P49" s="2"/>
      <c r="Q49" s="2"/>
      <c r="R49" s="2"/>
      <c r="S49" s="2"/>
      <c r="T49" s="2"/>
    </row>
    <row r="50" spans="1:20" x14ac:dyDescent="0.3">
      <c r="A50" s="1"/>
      <c r="B50" s="10">
        <v>5</v>
      </c>
      <c r="C50" s="67" t="s">
        <v>33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</row>
    <row r="51" spans="1:20" x14ac:dyDescent="0.3">
      <c r="A51" s="1"/>
      <c r="B51" s="15" t="s">
        <v>34</v>
      </c>
      <c r="C51" s="13" t="s">
        <v>108</v>
      </c>
      <c r="D51" s="20" t="s">
        <v>41</v>
      </c>
      <c r="E51" s="40">
        <v>1</v>
      </c>
      <c r="F51" s="33"/>
      <c r="G51" s="14">
        <v>4315.18</v>
      </c>
      <c r="H51" s="3"/>
      <c r="I51" s="3">
        <f>G51</f>
        <v>4315.18</v>
      </c>
      <c r="J51" s="3">
        <f>H51</f>
        <v>0</v>
      </c>
      <c r="K51" s="3">
        <f>I51-J51</f>
        <v>4315.18</v>
      </c>
      <c r="L51" s="52" t="s">
        <v>157</v>
      </c>
      <c r="M51" s="2"/>
      <c r="N51" s="2"/>
      <c r="O51" s="2"/>
      <c r="P51" s="2"/>
      <c r="Q51" s="2"/>
      <c r="R51" s="2"/>
      <c r="S51" s="2"/>
      <c r="T51" s="2"/>
    </row>
    <row r="52" spans="1:20" x14ac:dyDescent="0.3">
      <c r="A52" s="1"/>
      <c r="B52" s="15" t="s">
        <v>35</v>
      </c>
      <c r="C52" s="13" t="s">
        <v>109</v>
      </c>
      <c r="D52" s="20" t="s">
        <v>41</v>
      </c>
      <c r="E52" s="40">
        <v>3</v>
      </c>
      <c r="F52" s="33">
        <v>3</v>
      </c>
      <c r="G52" s="14">
        <v>1290</v>
      </c>
      <c r="H52" s="3">
        <v>1110</v>
      </c>
      <c r="I52" s="3">
        <f t="shared" ref="I52:I62" si="10">G52</f>
        <v>1290</v>
      </c>
      <c r="J52" s="3">
        <f t="shared" ref="J52:J62" si="11">H52</f>
        <v>1110</v>
      </c>
      <c r="K52" s="3">
        <f t="shared" ref="K52:K62" si="12">I52-J52</f>
        <v>180</v>
      </c>
      <c r="L52" s="54" t="s">
        <v>155</v>
      </c>
      <c r="M52" s="15"/>
      <c r="N52" s="15"/>
      <c r="O52" s="15"/>
      <c r="P52" s="15"/>
      <c r="Q52" s="15"/>
      <c r="R52" s="15"/>
      <c r="S52" s="15"/>
      <c r="T52" s="15"/>
    </row>
    <row r="53" spans="1:20" x14ac:dyDescent="0.3">
      <c r="A53" s="1"/>
      <c r="B53" s="15" t="s">
        <v>36</v>
      </c>
      <c r="C53" s="13" t="s">
        <v>110</v>
      </c>
      <c r="D53" s="20" t="s">
        <v>41</v>
      </c>
      <c r="E53" s="40">
        <v>3</v>
      </c>
      <c r="F53" s="33">
        <v>3</v>
      </c>
      <c r="G53" s="14">
        <v>333.27</v>
      </c>
      <c r="H53" s="3"/>
      <c r="I53" s="3">
        <f t="shared" si="10"/>
        <v>333.27</v>
      </c>
      <c r="J53" s="3">
        <f t="shared" si="11"/>
        <v>0</v>
      </c>
      <c r="K53" s="3">
        <f t="shared" si="12"/>
        <v>333.27</v>
      </c>
      <c r="L53" s="55" t="s">
        <v>157</v>
      </c>
      <c r="M53" s="15"/>
      <c r="N53" s="15"/>
      <c r="O53" s="15"/>
      <c r="P53" s="15"/>
      <c r="Q53" s="15"/>
      <c r="R53" s="15"/>
      <c r="S53" s="15"/>
      <c r="T53" s="15"/>
    </row>
    <row r="54" spans="1:20" x14ac:dyDescent="0.3">
      <c r="A54" s="1"/>
      <c r="B54" s="15" t="s">
        <v>61</v>
      </c>
      <c r="C54" s="13" t="s">
        <v>111</v>
      </c>
      <c r="D54" s="20" t="s">
        <v>41</v>
      </c>
      <c r="E54" s="40">
        <v>3</v>
      </c>
      <c r="F54" s="33">
        <v>3</v>
      </c>
      <c r="G54" s="14">
        <v>115.19999999999999</v>
      </c>
      <c r="H54" s="3"/>
      <c r="I54" s="3">
        <f t="shared" si="10"/>
        <v>115.19999999999999</v>
      </c>
      <c r="J54" s="3">
        <f t="shared" si="11"/>
        <v>0</v>
      </c>
      <c r="K54" s="3">
        <f t="shared" si="12"/>
        <v>115.19999999999999</v>
      </c>
      <c r="L54" s="55" t="s">
        <v>157</v>
      </c>
      <c r="M54" s="2"/>
      <c r="N54" s="2"/>
      <c r="O54" s="2"/>
      <c r="P54" s="2"/>
      <c r="Q54" s="2"/>
      <c r="R54" s="2"/>
      <c r="S54" s="2"/>
      <c r="T54" s="2"/>
    </row>
    <row r="55" spans="1:20" x14ac:dyDescent="0.3">
      <c r="A55" s="1"/>
      <c r="B55" s="15" t="s">
        <v>120</v>
      </c>
      <c r="C55" s="13" t="s">
        <v>112</v>
      </c>
      <c r="D55" s="20" t="s">
        <v>41</v>
      </c>
      <c r="E55" s="40">
        <v>1</v>
      </c>
      <c r="F55" s="33">
        <v>1</v>
      </c>
      <c r="G55" s="14">
        <v>87</v>
      </c>
      <c r="H55" s="3"/>
      <c r="I55" s="3">
        <f t="shared" si="10"/>
        <v>87</v>
      </c>
      <c r="J55" s="3">
        <f t="shared" si="11"/>
        <v>0</v>
      </c>
      <c r="K55" s="3">
        <f t="shared" si="12"/>
        <v>87</v>
      </c>
      <c r="L55" s="55" t="s">
        <v>157</v>
      </c>
      <c r="M55" s="2"/>
      <c r="N55" s="2"/>
      <c r="O55" s="2"/>
      <c r="P55" s="2"/>
      <c r="Q55" s="2"/>
      <c r="R55" s="2"/>
      <c r="S55" s="2"/>
      <c r="T55" s="2"/>
    </row>
    <row r="56" spans="1:20" ht="27.6" x14ac:dyDescent="0.3">
      <c r="A56" s="1"/>
      <c r="B56" s="15" t="s">
        <v>121</v>
      </c>
      <c r="C56" s="13" t="s">
        <v>113</v>
      </c>
      <c r="D56" s="20" t="s">
        <v>41</v>
      </c>
      <c r="E56" s="40">
        <v>1</v>
      </c>
      <c r="F56" s="33">
        <v>1</v>
      </c>
      <c r="G56" s="14">
        <v>20.5</v>
      </c>
      <c r="H56" s="3">
        <v>19.777000000000001</v>
      </c>
      <c r="I56" s="3">
        <f t="shared" si="10"/>
        <v>20.5</v>
      </c>
      <c r="J56" s="3">
        <f t="shared" si="11"/>
        <v>19.777000000000001</v>
      </c>
      <c r="K56" s="3">
        <f t="shared" si="12"/>
        <v>0.72299999999999898</v>
      </c>
      <c r="L56" s="52" t="s">
        <v>155</v>
      </c>
      <c r="M56" s="2"/>
      <c r="N56" s="2"/>
      <c r="O56" s="2"/>
      <c r="P56" s="2"/>
      <c r="Q56" s="2"/>
      <c r="R56" s="2"/>
      <c r="S56" s="2"/>
      <c r="T56" s="2"/>
    </row>
    <row r="57" spans="1:20" ht="21" customHeight="1" x14ac:dyDescent="0.3">
      <c r="A57" s="1"/>
      <c r="B57" s="15" t="s">
        <v>122</v>
      </c>
      <c r="C57" s="13" t="s">
        <v>114</v>
      </c>
      <c r="D57" s="20" t="s">
        <v>41</v>
      </c>
      <c r="E57" s="40">
        <v>1</v>
      </c>
      <c r="F57" s="33">
        <v>1</v>
      </c>
      <c r="G57" s="14">
        <v>27</v>
      </c>
      <c r="H57" s="3">
        <v>26.5</v>
      </c>
      <c r="I57" s="3">
        <f t="shared" si="10"/>
        <v>27</v>
      </c>
      <c r="J57" s="3">
        <f t="shared" si="11"/>
        <v>26.5</v>
      </c>
      <c r="K57" s="3">
        <f t="shared" si="12"/>
        <v>0.5</v>
      </c>
      <c r="L57" s="52" t="s">
        <v>155</v>
      </c>
      <c r="M57" s="2"/>
      <c r="N57" s="2"/>
      <c r="O57" s="2"/>
      <c r="P57" s="2"/>
      <c r="Q57" s="2"/>
      <c r="R57" s="2"/>
      <c r="S57" s="2"/>
      <c r="T57" s="2"/>
    </row>
    <row r="58" spans="1:20" ht="27.6" x14ac:dyDescent="0.3">
      <c r="A58" s="1"/>
      <c r="B58" s="15" t="s">
        <v>123</v>
      </c>
      <c r="C58" s="13" t="s">
        <v>115</v>
      </c>
      <c r="D58" s="20" t="s">
        <v>41</v>
      </c>
      <c r="E58" s="40">
        <v>1</v>
      </c>
      <c r="F58" s="33">
        <v>1</v>
      </c>
      <c r="G58" s="14">
        <v>26.5</v>
      </c>
      <c r="H58" s="3">
        <v>23.777000000000001</v>
      </c>
      <c r="I58" s="3">
        <f t="shared" si="10"/>
        <v>26.5</v>
      </c>
      <c r="J58" s="3">
        <f t="shared" si="11"/>
        <v>23.777000000000001</v>
      </c>
      <c r="K58" s="3">
        <f t="shared" si="12"/>
        <v>2.722999999999999</v>
      </c>
      <c r="L58" s="52" t="s">
        <v>155</v>
      </c>
      <c r="M58" s="2"/>
      <c r="N58" s="2"/>
      <c r="O58" s="2"/>
      <c r="P58" s="2"/>
      <c r="Q58" s="2"/>
      <c r="R58" s="2"/>
      <c r="S58" s="2"/>
      <c r="T58" s="2"/>
    </row>
    <row r="59" spans="1:20" x14ac:dyDescent="0.3">
      <c r="A59" s="1"/>
      <c r="B59" s="15" t="s">
        <v>124</v>
      </c>
      <c r="C59" s="13" t="s">
        <v>116</v>
      </c>
      <c r="D59" s="20" t="s">
        <v>41</v>
      </c>
      <c r="E59" s="40">
        <v>1</v>
      </c>
      <c r="F59" s="33">
        <v>1</v>
      </c>
      <c r="G59" s="14">
        <v>56</v>
      </c>
      <c r="H59" s="3">
        <v>38.777000000000001</v>
      </c>
      <c r="I59" s="3">
        <f t="shared" si="10"/>
        <v>56</v>
      </c>
      <c r="J59" s="3">
        <f t="shared" si="11"/>
        <v>38.777000000000001</v>
      </c>
      <c r="K59" s="3">
        <f t="shared" si="12"/>
        <v>17.222999999999999</v>
      </c>
      <c r="L59" s="52" t="s">
        <v>155</v>
      </c>
      <c r="M59" s="2"/>
      <c r="N59" s="2"/>
      <c r="O59" s="2"/>
      <c r="P59" s="2"/>
      <c r="Q59" s="2"/>
      <c r="R59" s="2"/>
      <c r="S59" s="2"/>
      <c r="T59" s="2"/>
    </row>
    <row r="60" spans="1:20" x14ac:dyDescent="0.3">
      <c r="A60" s="1"/>
      <c r="B60" s="15" t="s">
        <v>125</v>
      </c>
      <c r="C60" s="13" t="s">
        <v>117</v>
      </c>
      <c r="D60" s="20" t="s">
        <v>41</v>
      </c>
      <c r="E60" s="40">
        <v>1</v>
      </c>
      <c r="F60" s="33">
        <v>1</v>
      </c>
      <c r="G60" s="14">
        <v>57.7</v>
      </c>
      <c r="H60" s="3"/>
      <c r="I60" s="3">
        <f t="shared" si="10"/>
        <v>57.7</v>
      </c>
      <c r="J60" s="3">
        <f t="shared" si="11"/>
        <v>0</v>
      </c>
      <c r="K60" s="3">
        <f t="shared" si="12"/>
        <v>57.7</v>
      </c>
      <c r="L60" s="52" t="s">
        <v>157</v>
      </c>
      <c r="M60" s="2"/>
      <c r="N60" s="2"/>
      <c r="O60" s="2"/>
      <c r="P60" s="2"/>
      <c r="Q60" s="2"/>
      <c r="R60" s="2"/>
      <c r="S60" s="2"/>
      <c r="T60" s="2"/>
    </row>
    <row r="61" spans="1:20" x14ac:dyDescent="0.3">
      <c r="A61" s="1"/>
      <c r="B61" s="15" t="s">
        <v>126</v>
      </c>
      <c r="C61" s="13" t="s">
        <v>118</v>
      </c>
      <c r="D61" s="20" t="s">
        <v>41</v>
      </c>
      <c r="E61" s="40">
        <v>1</v>
      </c>
      <c r="F61" s="33">
        <v>1</v>
      </c>
      <c r="G61" s="14">
        <v>53.49</v>
      </c>
      <c r="H61" s="3">
        <v>42.488</v>
      </c>
      <c r="I61" s="3">
        <f t="shared" si="10"/>
        <v>53.49</v>
      </c>
      <c r="J61" s="3">
        <f t="shared" si="11"/>
        <v>42.488</v>
      </c>
      <c r="K61" s="3">
        <f t="shared" si="12"/>
        <v>11.002000000000002</v>
      </c>
      <c r="L61" s="52" t="s">
        <v>155</v>
      </c>
      <c r="M61" s="2"/>
      <c r="N61" s="2"/>
      <c r="O61" s="2"/>
      <c r="P61" s="2"/>
      <c r="Q61" s="2"/>
      <c r="R61" s="2"/>
      <c r="S61" s="2"/>
      <c r="T61" s="2"/>
    </row>
    <row r="62" spans="1:20" x14ac:dyDescent="0.3">
      <c r="A62" s="1"/>
      <c r="B62" s="15" t="s">
        <v>127</v>
      </c>
      <c r="C62" s="13" t="s">
        <v>119</v>
      </c>
      <c r="D62" s="20" t="s">
        <v>41</v>
      </c>
      <c r="E62" s="40">
        <v>1</v>
      </c>
      <c r="F62" s="33">
        <v>1</v>
      </c>
      <c r="G62" s="14">
        <v>48</v>
      </c>
      <c r="H62" s="3">
        <v>47.5</v>
      </c>
      <c r="I62" s="3">
        <f t="shared" si="10"/>
        <v>48</v>
      </c>
      <c r="J62" s="3">
        <f t="shared" si="11"/>
        <v>47.5</v>
      </c>
      <c r="K62" s="3">
        <f t="shared" si="12"/>
        <v>0.5</v>
      </c>
      <c r="L62" s="52" t="s">
        <v>155</v>
      </c>
      <c r="M62" s="2"/>
      <c r="N62" s="2"/>
      <c r="O62" s="2"/>
      <c r="P62" s="2"/>
      <c r="Q62" s="2"/>
      <c r="R62" s="2"/>
      <c r="S62" s="2"/>
      <c r="T62" s="2"/>
    </row>
    <row r="63" spans="1:20" x14ac:dyDescent="0.3">
      <c r="A63" s="1"/>
      <c r="B63" s="15"/>
      <c r="C63" s="6" t="s">
        <v>58</v>
      </c>
      <c r="D63" s="7"/>
      <c r="E63" s="41">
        <f>SUM(E51:E62)</f>
        <v>18</v>
      </c>
      <c r="F63" s="34">
        <f t="shared" ref="F63:K63" si="13">SUM(F51:F62)</f>
        <v>17</v>
      </c>
      <c r="G63" s="6">
        <f t="shared" si="13"/>
        <v>6429.84</v>
      </c>
      <c r="H63" s="6">
        <f t="shared" si="13"/>
        <v>1308.8190000000002</v>
      </c>
      <c r="I63" s="6">
        <f t="shared" si="13"/>
        <v>6429.84</v>
      </c>
      <c r="J63" s="6">
        <f t="shared" si="13"/>
        <v>1308.8190000000002</v>
      </c>
      <c r="K63" s="6">
        <f t="shared" si="13"/>
        <v>5121.0210000000006</v>
      </c>
      <c r="L63" s="52"/>
      <c r="M63" s="2"/>
      <c r="N63" s="2"/>
      <c r="O63" s="2"/>
      <c r="P63" s="2"/>
      <c r="Q63" s="2"/>
      <c r="R63" s="2"/>
      <c r="S63" s="2"/>
      <c r="T63" s="2"/>
    </row>
    <row r="64" spans="1:20" x14ac:dyDescent="0.3">
      <c r="A64" s="1"/>
      <c r="B64" s="10">
        <v>6</v>
      </c>
      <c r="C64" s="67" t="s">
        <v>37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9"/>
    </row>
    <row r="65" spans="1:20" x14ac:dyDescent="0.3">
      <c r="A65" s="1"/>
      <c r="B65" s="15" t="s">
        <v>38</v>
      </c>
      <c r="C65" s="13" t="s">
        <v>128</v>
      </c>
      <c r="D65" s="20" t="s">
        <v>41</v>
      </c>
      <c r="E65" s="40">
        <v>1</v>
      </c>
      <c r="F65" s="33">
        <v>1</v>
      </c>
      <c r="G65" s="14">
        <v>290</v>
      </c>
      <c r="H65" s="3"/>
      <c r="I65" s="3">
        <f>G65</f>
        <v>290</v>
      </c>
      <c r="J65" s="3">
        <f>H65</f>
        <v>0</v>
      </c>
      <c r="K65" s="3">
        <f>I65-J65</f>
        <v>290</v>
      </c>
      <c r="L65" s="52" t="s">
        <v>159</v>
      </c>
      <c r="M65" s="2"/>
      <c r="N65" s="2"/>
      <c r="O65" s="2"/>
      <c r="P65" s="2"/>
      <c r="Q65" s="2"/>
      <c r="R65" s="2"/>
      <c r="S65" s="2"/>
      <c r="T65" s="2"/>
    </row>
    <row r="66" spans="1:20" x14ac:dyDescent="0.3">
      <c r="A66" s="1"/>
      <c r="B66" s="15" t="s">
        <v>39</v>
      </c>
      <c r="C66" s="13" t="s">
        <v>129</v>
      </c>
      <c r="D66" s="20" t="s">
        <v>41</v>
      </c>
      <c r="E66" s="40">
        <v>1</v>
      </c>
      <c r="F66" s="33">
        <v>1</v>
      </c>
      <c r="G66" s="14">
        <v>35</v>
      </c>
      <c r="H66" s="3">
        <v>31</v>
      </c>
      <c r="I66" s="3">
        <f t="shared" ref="I66:I71" si="14">G66</f>
        <v>35</v>
      </c>
      <c r="J66" s="3">
        <f t="shared" ref="J66:J71" si="15">H66</f>
        <v>31</v>
      </c>
      <c r="K66" s="3">
        <f t="shared" ref="K66:K71" si="16">I66-J66</f>
        <v>4</v>
      </c>
      <c r="L66" s="52" t="s">
        <v>155</v>
      </c>
      <c r="M66" s="2"/>
      <c r="N66" s="2"/>
      <c r="O66" s="2"/>
      <c r="P66" s="2"/>
      <c r="Q66" s="2"/>
      <c r="R66" s="2"/>
      <c r="S66" s="2"/>
      <c r="T66" s="2"/>
    </row>
    <row r="67" spans="1:20" x14ac:dyDescent="0.3">
      <c r="A67" s="1"/>
      <c r="B67" s="15" t="s">
        <v>67</v>
      </c>
      <c r="C67" s="13" t="s">
        <v>130</v>
      </c>
      <c r="D67" s="20" t="s">
        <v>41</v>
      </c>
      <c r="E67" s="40">
        <v>1</v>
      </c>
      <c r="F67" s="33">
        <v>1</v>
      </c>
      <c r="G67" s="14">
        <v>87</v>
      </c>
      <c r="H67" s="3"/>
      <c r="I67" s="3">
        <f t="shared" si="14"/>
        <v>87</v>
      </c>
      <c r="J67" s="3">
        <f t="shared" si="15"/>
        <v>0</v>
      </c>
      <c r="K67" s="3">
        <f t="shared" si="16"/>
        <v>87</v>
      </c>
      <c r="L67" s="52" t="s">
        <v>159</v>
      </c>
      <c r="M67" s="2"/>
      <c r="N67" s="2"/>
      <c r="O67" s="2"/>
      <c r="P67" s="2"/>
      <c r="Q67" s="2"/>
      <c r="R67" s="2"/>
      <c r="S67" s="2"/>
      <c r="T67" s="2"/>
    </row>
    <row r="68" spans="1:20" ht="17.25" customHeight="1" x14ac:dyDescent="0.3">
      <c r="A68" s="1"/>
      <c r="B68" s="15" t="s">
        <v>135</v>
      </c>
      <c r="C68" s="13" t="s">
        <v>131</v>
      </c>
      <c r="D68" s="20" t="s">
        <v>41</v>
      </c>
      <c r="E68" s="40">
        <v>2</v>
      </c>
      <c r="F68" s="33">
        <v>2</v>
      </c>
      <c r="G68" s="14">
        <v>222.18</v>
      </c>
      <c r="H68" s="3"/>
      <c r="I68" s="3">
        <f t="shared" si="14"/>
        <v>222.18</v>
      </c>
      <c r="J68" s="3">
        <f t="shared" si="15"/>
        <v>0</v>
      </c>
      <c r="K68" s="3">
        <f t="shared" si="16"/>
        <v>222.18</v>
      </c>
      <c r="L68" s="52" t="s">
        <v>159</v>
      </c>
      <c r="M68" s="2"/>
      <c r="N68" s="2"/>
      <c r="O68" s="2"/>
      <c r="P68" s="2"/>
      <c r="Q68" s="2"/>
      <c r="R68" s="2"/>
      <c r="S68" s="2"/>
      <c r="T68" s="2"/>
    </row>
    <row r="69" spans="1:20" ht="32.25" customHeight="1" x14ac:dyDescent="0.3">
      <c r="A69" s="1"/>
      <c r="B69" s="15" t="s">
        <v>136</v>
      </c>
      <c r="C69" s="13" t="s">
        <v>132</v>
      </c>
      <c r="D69" s="20" t="s">
        <v>41</v>
      </c>
      <c r="E69" s="40">
        <v>2</v>
      </c>
      <c r="F69" s="33">
        <v>2</v>
      </c>
      <c r="G69" s="14">
        <v>179.98</v>
      </c>
      <c r="H69" s="3">
        <v>161.97999999999999</v>
      </c>
      <c r="I69" s="3">
        <f t="shared" si="14"/>
        <v>179.98</v>
      </c>
      <c r="J69" s="3">
        <f t="shared" si="15"/>
        <v>161.97999999999999</v>
      </c>
      <c r="K69" s="3">
        <f t="shared" si="16"/>
        <v>18</v>
      </c>
      <c r="L69" s="52" t="s">
        <v>155</v>
      </c>
      <c r="M69" s="2"/>
      <c r="N69" s="2"/>
      <c r="O69" s="2"/>
      <c r="P69" s="2"/>
      <c r="Q69" s="2"/>
      <c r="R69" s="2"/>
      <c r="S69" s="2"/>
      <c r="T69" s="2"/>
    </row>
    <row r="70" spans="1:20" ht="27.6" x14ac:dyDescent="0.3">
      <c r="A70" s="1"/>
      <c r="B70" s="15" t="s">
        <v>137</v>
      </c>
      <c r="C70" s="13" t="s">
        <v>133</v>
      </c>
      <c r="D70" s="20" t="s">
        <v>41</v>
      </c>
      <c r="E70" s="40">
        <v>1</v>
      </c>
      <c r="F70" s="33">
        <v>1</v>
      </c>
      <c r="G70" s="14">
        <v>11.3</v>
      </c>
      <c r="H70" s="3">
        <v>8.8000000000000007</v>
      </c>
      <c r="I70" s="3">
        <f t="shared" si="14"/>
        <v>11.3</v>
      </c>
      <c r="J70" s="3">
        <f t="shared" si="15"/>
        <v>8.8000000000000007</v>
      </c>
      <c r="K70" s="3">
        <f t="shared" si="16"/>
        <v>2.5</v>
      </c>
      <c r="L70" s="52" t="s">
        <v>155</v>
      </c>
      <c r="M70" s="2"/>
      <c r="N70" s="2"/>
      <c r="O70" s="2"/>
      <c r="P70" s="2"/>
      <c r="Q70" s="2"/>
      <c r="R70" s="2"/>
      <c r="S70" s="2"/>
      <c r="T70" s="2"/>
    </row>
    <row r="71" spans="1:20" ht="27.6" x14ac:dyDescent="0.3">
      <c r="A71" s="1"/>
      <c r="B71" s="15" t="s">
        <v>138</v>
      </c>
      <c r="C71" s="13" t="s">
        <v>134</v>
      </c>
      <c r="D71" s="20" t="s">
        <v>41</v>
      </c>
      <c r="E71" s="40">
        <v>1</v>
      </c>
      <c r="F71" s="33">
        <v>1</v>
      </c>
      <c r="G71" s="14">
        <v>20.14</v>
      </c>
      <c r="H71" s="3">
        <v>20</v>
      </c>
      <c r="I71" s="3">
        <f t="shared" si="14"/>
        <v>20.14</v>
      </c>
      <c r="J71" s="3">
        <f t="shared" si="15"/>
        <v>20</v>
      </c>
      <c r="K71" s="3">
        <f t="shared" si="16"/>
        <v>0.14000000000000057</v>
      </c>
      <c r="L71" s="52" t="s">
        <v>159</v>
      </c>
      <c r="M71" s="2"/>
      <c r="N71" s="2"/>
      <c r="O71" s="2"/>
      <c r="P71" s="2"/>
      <c r="Q71" s="2"/>
      <c r="R71" s="2"/>
      <c r="S71" s="2"/>
      <c r="T71" s="2"/>
    </row>
    <row r="72" spans="1:20" x14ac:dyDescent="0.3">
      <c r="A72" s="1"/>
      <c r="B72" s="4"/>
      <c r="C72" s="6" t="s">
        <v>56</v>
      </c>
      <c r="D72" s="7"/>
      <c r="E72" s="41">
        <f>SUM(E65:E71)</f>
        <v>9</v>
      </c>
      <c r="F72" s="34">
        <f t="shared" ref="F72:K72" si="17">SUM(F65:F71)</f>
        <v>9</v>
      </c>
      <c r="G72" s="6">
        <f t="shared" si="17"/>
        <v>845.6</v>
      </c>
      <c r="H72" s="6">
        <f t="shared" si="17"/>
        <v>221.78</v>
      </c>
      <c r="I72" s="6">
        <f t="shared" si="17"/>
        <v>845.6</v>
      </c>
      <c r="J72" s="6">
        <f t="shared" si="17"/>
        <v>221.78</v>
      </c>
      <c r="K72" s="6">
        <f t="shared" si="17"/>
        <v>623.82000000000005</v>
      </c>
      <c r="L72" s="52"/>
      <c r="M72" s="2"/>
      <c r="N72" s="2"/>
      <c r="O72" s="2"/>
      <c r="P72" s="2"/>
      <c r="Q72" s="2"/>
      <c r="R72" s="2"/>
      <c r="S72" s="2"/>
      <c r="T72" s="2"/>
    </row>
    <row r="73" spans="1:20" x14ac:dyDescent="0.3">
      <c r="A73" s="1"/>
      <c r="B73" s="10">
        <v>7</v>
      </c>
      <c r="C73" s="67" t="s">
        <v>40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9"/>
    </row>
    <row r="74" spans="1:20" x14ac:dyDescent="0.3">
      <c r="A74" s="1"/>
      <c r="B74" s="15" t="s">
        <v>68</v>
      </c>
      <c r="C74" s="13" t="s">
        <v>139</v>
      </c>
      <c r="D74" s="20" t="s">
        <v>41</v>
      </c>
      <c r="E74" s="40">
        <v>1</v>
      </c>
      <c r="F74" s="33"/>
      <c r="G74" s="14">
        <v>2256.3000000000002</v>
      </c>
      <c r="H74" s="3">
        <v>2256.3000000000002</v>
      </c>
      <c r="I74" s="3">
        <f>G74</f>
        <v>2256.3000000000002</v>
      </c>
      <c r="J74" s="3">
        <f>H74</f>
        <v>2256.3000000000002</v>
      </c>
      <c r="K74" s="3">
        <f>I74-J74</f>
        <v>0</v>
      </c>
      <c r="L74" s="52"/>
      <c r="M74" s="2"/>
      <c r="N74" s="2"/>
      <c r="O74" s="2"/>
      <c r="P74" s="2"/>
      <c r="Q74" s="2"/>
      <c r="R74" s="2"/>
      <c r="S74" s="2"/>
      <c r="T74" s="2"/>
    </row>
    <row r="75" spans="1:20" ht="21" customHeight="1" x14ac:dyDescent="0.3">
      <c r="A75" s="1"/>
      <c r="B75" s="15" t="s">
        <v>69</v>
      </c>
      <c r="C75" s="13" t="s">
        <v>140</v>
      </c>
      <c r="D75" s="20" t="s">
        <v>41</v>
      </c>
      <c r="E75" s="40">
        <v>1</v>
      </c>
      <c r="F75" s="33">
        <v>1</v>
      </c>
      <c r="G75" s="14">
        <v>46.47</v>
      </c>
      <c r="H75" s="3">
        <f>97-H76-H77-H78</f>
        <v>34.899200000000008</v>
      </c>
      <c r="I75" s="3">
        <f t="shared" ref="I75:I77" si="18">G75</f>
        <v>46.47</v>
      </c>
      <c r="J75" s="3">
        <f t="shared" ref="J75:J85" si="19">H75</f>
        <v>34.899200000000008</v>
      </c>
      <c r="K75" s="3">
        <f t="shared" ref="K75:K85" si="20">I75-J75</f>
        <v>11.570799999999991</v>
      </c>
      <c r="L75" s="52" t="s">
        <v>155</v>
      </c>
      <c r="M75" s="2"/>
      <c r="N75" s="2"/>
      <c r="O75" s="2"/>
      <c r="P75" s="2"/>
      <c r="Q75" s="2"/>
      <c r="R75" s="2"/>
      <c r="S75" s="2"/>
      <c r="T75" s="2"/>
    </row>
    <row r="76" spans="1:20" x14ac:dyDescent="0.3">
      <c r="A76" s="1"/>
      <c r="B76" s="15" t="s">
        <v>70</v>
      </c>
      <c r="C76" s="13" t="s">
        <v>62</v>
      </c>
      <c r="D76" s="20" t="s">
        <v>41</v>
      </c>
      <c r="E76" s="40">
        <v>1</v>
      </c>
      <c r="F76" s="33">
        <v>1</v>
      </c>
      <c r="G76" s="14">
        <v>18.54</v>
      </c>
      <c r="H76" s="3">
        <f t="shared" ref="H76:H78" si="21">G76*0.74</f>
        <v>13.7196</v>
      </c>
      <c r="I76" s="3">
        <f t="shared" si="18"/>
        <v>18.54</v>
      </c>
      <c r="J76" s="3">
        <f t="shared" si="19"/>
        <v>13.7196</v>
      </c>
      <c r="K76" s="3">
        <f t="shared" si="20"/>
        <v>4.8203999999999994</v>
      </c>
      <c r="L76" s="52" t="s">
        <v>155</v>
      </c>
      <c r="M76" s="2"/>
      <c r="N76" s="2"/>
      <c r="O76" s="2"/>
      <c r="P76" s="2"/>
      <c r="Q76" s="2"/>
      <c r="R76" s="2"/>
      <c r="S76" s="2"/>
      <c r="T76" s="2"/>
    </row>
    <row r="77" spans="1:20" x14ac:dyDescent="0.3">
      <c r="A77" s="1"/>
      <c r="B77" s="15" t="s">
        <v>71</v>
      </c>
      <c r="C77" s="13" t="s">
        <v>63</v>
      </c>
      <c r="D77" s="20" t="s">
        <v>41</v>
      </c>
      <c r="E77" s="40">
        <v>1</v>
      </c>
      <c r="F77" s="33">
        <v>1</v>
      </c>
      <c r="G77" s="14">
        <v>31.44</v>
      </c>
      <c r="H77" s="3">
        <f t="shared" si="21"/>
        <v>23.265599999999999</v>
      </c>
      <c r="I77" s="3">
        <f t="shared" si="18"/>
        <v>31.44</v>
      </c>
      <c r="J77" s="3">
        <f t="shared" si="19"/>
        <v>23.265599999999999</v>
      </c>
      <c r="K77" s="3">
        <f t="shared" si="20"/>
        <v>8.1744000000000021</v>
      </c>
      <c r="L77" s="52" t="s">
        <v>155</v>
      </c>
      <c r="M77" s="2"/>
      <c r="N77" s="2"/>
      <c r="O77" s="2"/>
      <c r="P77" s="2"/>
      <c r="Q77" s="2"/>
      <c r="R77" s="2"/>
      <c r="S77" s="2"/>
      <c r="T77" s="2"/>
    </row>
    <row r="78" spans="1:20" x14ac:dyDescent="0.3">
      <c r="A78" s="1"/>
      <c r="B78" s="15" t="s">
        <v>72</v>
      </c>
      <c r="C78" s="13" t="s">
        <v>64</v>
      </c>
      <c r="D78" s="20" t="s">
        <v>41</v>
      </c>
      <c r="E78" s="40">
        <v>1</v>
      </c>
      <c r="F78" s="33">
        <v>1</v>
      </c>
      <c r="G78" s="14">
        <v>33.94</v>
      </c>
      <c r="H78" s="3">
        <f t="shared" si="21"/>
        <v>25.115599999999997</v>
      </c>
      <c r="I78" s="3">
        <f t="shared" ref="I78:I83" si="22">G78</f>
        <v>33.94</v>
      </c>
      <c r="J78" s="3">
        <f t="shared" si="19"/>
        <v>25.115599999999997</v>
      </c>
      <c r="K78" s="3">
        <f t="shared" si="20"/>
        <v>8.8244000000000007</v>
      </c>
      <c r="L78" s="52" t="s">
        <v>155</v>
      </c>
      <c r="M78" s="2"/>
      <c r="N78" s="2"/>
      <c r="O78" s="2"/>
      <c r="P78" s="2"/>
      <c r="Q78" s="2"/>
      <c r="R78" s="2"/>
      <c r="S78" s="2"/>
      <c r="T78" s="2"/>
    </row>
    <row r="79" spans="1:20" ht="41.4" x14ac:dyDescent="0.3">
      <c r="A79" s="1"/>
      <c r="B79" s="15" t="s">
        <v>73</v>
      </c>
      <c r="C79" s="13" t="s">
        <v>141</v>
      </c>
      <c r="D79" s="20" t="s">
        <v>41</v>
      </c>
      <c r="E79" s="40">
        <v>1</v>
      </c>
      <c r="F79" s="33">
        <v>1</v>
      </c>
      <c r="G79" s="14">
        <v>13.6</v>
      </c>
      <c r="H79" s="3">
        <v>13.6</v>
      </c>
      <c r="I79" s="3">
        <f t="shared" si="22"/>
        <v>13.6</v>
      </c>
      <c r="J79" s="3">
        <f t="shared" si="19"/>
        <v>13.6</v>
      </c>
      <c r="K79" s="3">
        <f t="shared" si="20"/>
        <v>0</v>
      </c>
      <c r="L79" s="52"/>
      <c r="M79" s="2"/>
      <c r="N79" s="2"/>
      <c r="O79" s="2"/>
      <c r="P79" s="2"/>
      <c r="Q79" s="2"/>
      <c r="R79" s="2"/>
      <c r="S79" s="2"/>
      <c r="T79" s="2"/>
    </row>
    <row r="80" spans="1:20" ht="27.6" x14ac:dyDescent="0.3">
      <c r="A80" s="1"/>
      <c r="B80" s="15" t="s">
        <v>74</v>
      </c>
      <c r="C80" s="13" t="s">
        <v>65</v>
      </c>
      <c r="D80" s="20" t="s">
        <v>41</v>
      </c>
      <c r="E80" s="40">
        <v>1</v>
      </c>
      <c r="F80" s="33">
        <v>1</v>
      </c>
      <c r="G80" s="14">
        <v>12</v>
      </c>
      <c r="H80" s="3">
        <v>12</v>
      </c>
      <c r="I80" s="3">
        <f t="shared" si="22"/>
        <v>12</v>
      </c>
      <c r="J80" s="3">
        <f t="shared" si="19"/>
        <v>12</v>
      </c>
      <c r="K80" s="3">
        <f t="shared" si="20"/>
        <v>0</v>
      </c>
      <c r="L80" s="52"/>
      <c r="M80" s="2"/>
      <c r="N80" s="2"/>
      <c r="O80" s="2"/>
      <c r="P80" s="2"/>
      <c r="Q80" s="2"/>
      <c r="R80" s="2"/>
      <c r="S80" s="2"/>
      <c r="T80" s="2"/>
    </row>
    <row r="81" spans="1:20" x14ac:dyDescent="0.3">
      <c r="A81" s="1"/>
      <c r="B81" s="15" t="s">
        <v>75</v>
      </c>
      <c r="C81" s="13" t="s">
        <v>110</v>
      </c>
      <c r="D81" s="20" t="s">
        <v>41</v>
      </c>
      <c r="E81" s="40">
        <v>2</v>
      </c>
      <c r="F81" s="33">
        <v>2</v>
      </c>
      <c r="G81" s="14">
        <v>482.62</v>
      </c>
      <c r="H81" s="3"/>
      <c r="I81" s="3">
        <f t="shared" si="22"/>
        <v>482.62</v>
      </c>
      <c r="J81" s="3">
        <f t="shared" si="19"/>
        <v>0</v>
      </c>
      <c r="K81" s="3">
        <f t="shared" si="20"/>
        <v>482.62</v>
      </c>
      <c r="L81" s="52" t="s">
        <v>159</v>
      </c>
      <c r="M81" s="2"/>
      <c r="N81" s="2"/>
      <c r="O81" s="2"/>
      <c r="P81" s="2"/>
      <c r="Q81" s="2"/>
      <c r="R81" s="2"/>
      <c r="S81" s="2"/>
      <c r="T81" s="2"/>
    </row>
    <row r="82" spans="1:20" x14ac:dyDescent="0.3">
      <c r="A82" s="1"/>
      <c r="B82" s="15" t="s">
        <v>76</v>
      </c>
      <c r="C82" s="13" t="s">
        <v>142</v>
      </c>
      <c r="D82" s="20" t="s">
        <v>41</v>
      </c>
      <c r="E82" s="40">
        <v>1</v>
      </c>
      <c r="F82" s="33">
        <v>1</v>
      </c>
      <c r="G82" s="14">
        <v>113.75</v>
      </c>
      <c r="H82" s="3"/>
      <c r="I82" s="3">
        <f t="shared" si="22"/>
        <v>113.75</v>
      </c>
      <c r="J82" s="3">
        <f t="shared" si="19"/>
        <v>0</v>
      </c>
      <c r="K82" s="3">
        <f t="shared" si="20"/>
        <v>113.75</v>
      </c>
      <c r="L82" s="52" t="s">
        <v>159</v>
      </c>
      <c r="M82" s="2"/>
      <c r="N82" s="2"/>
      <c r="O82" s="2"/>
      <c r="P82" s="2"/>
      <c r="Q82" s="2"/>
      <c r="R82" s="2"/>
      <c r="S82" s="2"/>
      <c r="T82" s="2"/>
    </row>
    <row r="83" spans="1:20" x14ac:dyDescent="0.3">
      <c r="A83" s="1"/>
      <c r="B83" s="15" t="s">
        <v>77</v>
      </c>
      <c r="C83" s="13" t="s">
        <v>144</v>
      </c>
      <c r="D83" s="20" t="s">
        <v>41</v>
      </c>
      <c r="E83" s="40">
        <v>1</v>
      </c>
      <c r="F83" s="33">
        <v>1</v>
      </c>
      <c r="G83" s="14">
        <v>32.14</v>
      </c>
      <c r="H83" s="3">
        <v>28.2</v>
      </c>
      <c r="I83" s="3">
        <f t="shared" si="22"/>
        <v>32.14</v>
      </c>
      <c r="J83" s="3">
        <f t="shared" si="19"/>
        <v>28.2</v>
      </c>
      <c r="K83" s="3">
        <f t="shared" si="20"/>
        <v>3.9400000000000013</v>
      </c>
      <c r="L83" s="52" t="s">
        <v>155</v>
      </c>
      <c r="M83" s="2"/>
      <c r="N83" s="2"/>
      <c r="O83" s="2"/>
      <c r="P83" s="2"/>
      <c r="Q83" s="2"/>
      <c r="R83" s="2"/>
      <c r="S83" s="2"/>
      <c r="T83" s="2"/>
    </row>
    <row r="84" spans="1:20" x14ac:dyDescent="0.3">
      <c r="A84" s="1"/>
      <c r="B84" s="15" t="s">
        <v>78</v>
      </c>
      <c r="C84" s="13" t="s">
        <v>145</v>
      </c>
      <c r="D84" s="20" t="s">
        <v>41</v>
      </c>
      <c r="E84" s="40">
        <v>1</v>
      </c>
      <c r="F84" s="33">
        <v>1</v>
      </c>
      <c r="G84" s="14">
        <v>18.059999999999999</v>
      </c>
      <c r="H84" s="3">
        <v>18.059999999999999</v>
      </c>
      <c r="I84" s="3">
        <f>G84</f>
        <v>18.059999999999999</v>
      </c>
      <c r="J84" s="3">
        <f t="shared" si="19"/>
        <v>18.059999999999999</v>
      </c>
      <c r="K84" s="3">
        <f t="shared" si="20"/>
        <v>0</v>
      </c>
      <c r="L84" s="52"/>
      <c r="M84" s="2"/>
      <c r="N84" s="2"/>
      <c r="O84" s="2"/>
      <c r="P84" s="2"/>
      <c r="Q84" s="2"/>
      <c r="R84" s="2"/>
      <c r="S84" s="2"/>
      <c r="T84" s="2"/>
    </row>
    <row r="85" spans="1:20" x14ac:dyDescent="0.3">
      <c r="A85" s="1"/>
      <c r="B85" s="15" t="s">
        <v>143</v>
      </c>
      <c r="C85" s="13" t="s">
        <v>146</v>
      </c>
      <c r="D85" s="20" t="s">
        <v>41</v>
      </c>
      <c r="E85" s="40">
        <v>2</v>
      </c>
      <c r="F85" s="33">
        <v>2</v>
      </c>
      <c r="G85" s="14">
        <v>5.78</v>
      </c>
      <c r="H85" s="3">
        <v>5.78</v>
      </c>
      <c r="I85" s="3">
        <f>G85</f>
        <v>5.78</v>
      </c>
      <c r="J85" s="3">
        <f t="shared" si="19"/>
        <v>5.78</v>
      </c>
      <c r="K85" s="3">
        <f t="shared" si="20"/>
        <v>0</v>
      </c>
      <c r="L85" s="52"/>
      <c r="M85" s="2"/>
      <c r="N85" s="2"/>
      <c r="O85" s="2"/>
      <c r="P85" s="2"/>
      <c r="Q85" s="2"/>
      <c r="R85" s="2"/>
      <c r="S85" s="2"/>
      <c r="T85" s="2"/>
    </row>
    <row r="86" spans="1:20" x14ac:dyDescent="0.3">
      <c r="A86" s="1"/>
      <c r="B86" s="15"/>
      <c r="C86" s="6" t="s">
        <v>57</v>
      </c>
      <c r="D86" s="7"/>
      <c r="E86" s="41">
        <f>SUM(E74:E85)</f>
        <v>14</v>
      </c>
      <c r="F86" s="34">
        <f t="shared" ref="F86:K86" si="23">SUM(F74:F85)</f>
        <v>13</v>
      </c>
      <c r="G86" s="6">
        <f t="shared" si="23"/>
        <v>3064.64</v>
      </c>
      <c r="H86" s="6">
        <f t="shared" si="23"/>
        <v>2430.94</v>
      </c>
      <c r="I86" s="6">
        <f t="shared" si="23"/>
        <v>3064.64</v>
      </c>
      <c r="J86" s="6">
        <f t="shared" si="23"/>
        <v>2430.94</v>
      </c>
      <c r="K86" s="6">
        <f t="shared" si="23"/>
        <v>633.70000000000005</v>
      </c>
      <c r="L86" s="52"/>
      <c r="M86" s="2"/>
      <c r="N86" s="2"/>
      <c r="O86" s="2"/>
      <c r="P86" s="2"/>
      <c r="Q86" s="2"/>
      <c r="R86" s="2"/>
      <c r="S86" s="2"/>
      <c r="T86" s="2"/>
    </row>
    <row r="87" spans="1:20" ht="32.25" customHeight="1" x14ac:dyDescent="0.3">
      <c r="A87" s="1"/>
      <c r="B87" s="15"/>
      <c r="C87" s="6" t="s">
        <v>59</v>
      </c>
      <c r="D87" s="7"/>
      <c r="E87" s="41">
        <f>E30+E42+E46+E49+E63+E72+E86</f>
        <v>78</v>
      </c>
      <c r="F87" s="34">
        <f t="shared" ref="F87:K87" si="24">F30+F42+F46+F49+F63+F72+F86</f>
        <v>65</v>
      </c>
      <c r="G87" s="6">
        <f t="shared" si="24"/>
        <v>46739.360000000008</v>
      </c>
      <c r="H87" s="6">
        <f t="shared" si="24"/>
        <v>8430.3249999999989</v>
      </c>
      <c r="I87" s="6">
        <f t="shared" si="24"/>
        <v>46739.360000000008</v>
      </c>
      <c r="J87" s="6">
        <f t="shared" si="24"/>
        <v>8348.3249999999989</v>
      </c>
      <c r="K87" s="6">
        <f t="shared" si="24"/>
        <v>38391.034999999996</v>
      </c>
      <c r="L87" s="52"/>
      <c r="M87" s="2"/>
      <c r="N87" s="2"/>
      <c r="O87" s="2"/>
      <c r="P87" s="2"/>
      <c r="Q87" s="2"/>
      <c r="R87" s="2"/>
      <c r="S87" s="2"/>
      <c r="T87" s="2"/>
    </row>
    <row r="88" spans="1:20" ht="32.25" customHeight="1" x14ac:dyDescent="0.3">
      <c r="A88" s="1"/>
      <c r="B88" s="18"/>
      <c r="C88" s="23"/>
      <c r="D88" s="24"/>
      <c r="E88" s="43"/>
      <c r="F88" s="25"/>
      <c r="G88" s="23"/>
      <c r="H88" s="23"/>
      <c r="I88" s="23"/>
      <c r="J88" s="23"/>
      <c r="K88" s="23"/>
      <c r="L88" s="56"/>
      <c r="M88" s="5"/>
      <c r="N88" s="5"/>
      <c r="O88" s="5"/>
      <c r="P88" s="5"/>
      <c r="Q88" s="5"/>
      <c r="R88" s="5"/>
      <c r="S88" s="5"/>
      <c r="T88" s="5"/>
    </row>
    <row r="89" spans="1:20" s="26" customFormat="1" x14ac:dyDescent="0.3">
      <c r="A89" s="22"/>
      <c r="B89" s="22"/>
      <c r="C89" s="22"/>
      <c r="D89" s="27" t="s">
        <v>42</v>
      </c>
      <c r="E89" s="44"/>
      <c r="F89" s="37"/>
      <c r="G89" s="22"/>
      <c r="H89" s="22"/>
      <c r="I89" s="22"/>
      <c r="J89" s="22"/>
      <c r="K89" s="22"/>
      <c r="L89" s="57"/>
      <c r="M89" s="22"/>
      <c r="N89" s="22"/>
      <c r="O89" s="22" t="s">
        <v>43</v>
      </c>
      <c r="P89" s="22"/>
      <c r="Q89" s="22"/>
      <c r="R89" s="22"/>
      <c r="S89" s="22"/>
      <c r="T89" s="22"/>
    </row>
    <row r="90" spans="1:20" s="26" customFormat="1" x14ac:dyDescent="0.3">
      <c r="A90" s="22"/>
      <c r="B90" s="22"/>
      <c r="C90" s="22"/>
      <c r="D90" s="28"/>
      <c r="E90" s="44"/>
      <c r="F90" s="37"/>
      <c r="G90" s="22"/>
      <c r="H90" s="22"/>
      <c r="I90" s="22"/>
      <c r="J90" s="22"/>
      <c r="K90" s="22"/>
      <c r="L90" s="57"/>
      <c r="M90" s="22"/>
      <c r="N90" s="22"/>
      <c r="O90" s="22"/>
      <c r="P90" s="22"/>
      <c r="Q90" s="22"/>
      <c r="R90" s="22"/>
      <c r="S90" s="22"/>
      <c r="T90" s="22"/>
    </row>
    <row r="91" spans="1:20" s="26" customFormat="1" x14ac:dyDescent="0.3">
      <c r="A91" s="22"/>
      <c r="B91" s="22"/>
      <c r="C91" s="22"/>
      <c r="D91" s="28" t="s">
        <v>44</v>
      </c>
      <c r="E91" s="44"/>
      <c r="F91" s="37"/>
      <c r="G91" s="22"/>
      <c r="H91" s="22"/>
      <c r="I91" s="22"/>
      <c r="J91" s="22"/>
      <c r="K91" s="22"/>
      <c r="L91" s="57"/>
      <c r="M91" s="22"/>
      <c r="N91" s="22"/>
      <c r="O91" s="22" t="s">
        <v>46</v>
      </c>
      <c r="P91" s="22"/>
      <c r="Q91" s="22"/>
      <c r="R91" s="22"/>
      <c r="S91" s="22"/>
      <c r="T91" s="22"/>
    </row>
    <row r="92" spans="1:20" s="26" customFormat="1" x14ac:dyDescent="0.3">
      <c r="A92" s="22"/>
      <c r="B92" s="22"/>
      <c r="C92" s="22"/>
      <c r="D92" s="28"/>
      <c r="E92" s="44"/>
      <c r="F92" s="37"/>
      <c r="G92" s="22"/>
      <c r="H92" s="22"/>
      <c r="I92" s="22"/>
      <c r="J92" s="22"/>
      <c r="K92" s="22"/>
      <c r="L92" s="57"/>
      <c r="M92" s="22"/>
      <c r="N92" s="22"/>
      <c r="O92" s="22"/>
      <c r="P92" s="22"/>
      <c r="Q92" s="22"/>
      <c r="R92" s="22"/>
      <c r="S92" s="22"/>
      <c r="T92" s="22"/>
    </row>
    <row r="93" spans="1:20" s="26" customFormat="1" x14ac:dyDescent="0.3">
      <c r="A93" s="22"/>
      <c r="B93" s="22"/>
      <c r="C93" s="22"/>
      <c r="D93" s="28" t="s">
        <v>45</v>
      </c>
      <c r="E93" s="44"/>
      <c r="F93" s="37"/>
      <c r="G93" s="22"/>
      <c r="H93" s="22"/>
      <c r="I93" s="22"/>
      <c r="J93" s="22"/>
      <c r="K93" s="22"/>
      <c r="L93" s="57"/>
      <c r="M93" s="22"/>
      <c r="N93" s="22"/>
      <c r="O93" s="22" t="s">
        <v>47</v>
      </c>
      <c r="P93" s="22"/>
      <c r="Q93" s="22"/>
      <c r="R93" s="22"/>
      <c r="S93" s="22"/>
      <c r="T93" s="22"/>
    </row>
    <row r="94" spans="1:20" s="26" customFormat="1" x14ac:dyDescent="0.3">
      <c r="A94" s="22"/>
      <c r="B94" s="22"/>
      <c r="C94" s="22"/>
      <c r="D94" s="29"/>
      <c r="E94" s="44"/>
      <c r="F94" s="37"/>
      <c r="G94" s="22"/>
      <c r="H94" s="22"/>
      <c r="I94" s="22"/>
      <c r="J94" s="22"/>
      <c r="K94" s="22"/>
      <c r="L94" s="57"/>
      <c r="M94" s="22"/>
      <c r="N94" s="22"/>
      <c r="O94" s="22"/>
      <c r="P94" s="22"/>
      <c r="Q94" s="22"/>
      <c r="R94" s="22"/>
      <c r="S94" s="22"/>
      <c r="T94" s="22"/>
    </row>
    <row r="95" spans="1:20" x14ac:dyDescent="0.3">
      <c r="A95" s="1"/>
      <c r="B95" s="1"/>
      <c r="C95" s="1"/>
      <c r="D95" s="19"/>
      <c r="E95" s="39"/>
      <c r="F95" s="30"/>
      <c r="G95" s="1"/>
      <c r="H95" s="1"/>
      <c r="I95" s="1"/>
      <c r="J95" s="1"/>
      <c r="K95" s="1"/>
      <c r="L95" s="49"/>
      <c r="M95" s="1"/>
      <c r="N95" s="1"/>
      <c r="O95" s="1"/>
      <c r="P95" s="1"/>
      <c r="Q95" s="1"/>
      <c r="R95" s="1"/>
      <c r="S95" s="1"/>
      <c r="T95" s="1"/>
    </row>
    <row r="96" spans="1:20" x14ac:dyDescent="0.3">
      <c r="A96" s="1"/>
      <c r="B96" s="1"/>
      <c r="C96" s="1" t="s">
        <v>48</v>
      </c>
      <c r="D96" s="19"/>
      <c r="E96" s="39"/>
      <c r="F96" s="30"/>
      <c r="G96" s="1"/>
      <c r="H96" s="1"/>
      <c r="I96" s="1"/>
      <c r="J96" s="1"/>
      <c r="K96" s="1"/>
      <c r="L96" s="49"/>
      <c r="M96" s="1"/>
      <c r="N96" s="1"/>
      <c r="O96" s="1"/>
      <c r="P96" s="1"/>
      <c r="Q96" s="1"/>
      <c r="R96" s="1"/>
      <c r="S96" s="1"/>
      <c r="T96" s="1"/>
    </row>
    <row r="97" spans="1:20" x14ac:dyDescent="0.3">
      <c r="A97" s="1"/>
      <c r="B97" s="1"/>
      <c r="C97" s="1"/>
      <c r="D97" s="19"/>
      <c r="E97" s="39"/>
      <c r="F97" s="30"/>
      <c r="G97" s="1"/>
      <c r="H97" s="1"/>
      <c r="I97" s="1"/>
      <c r="J97" s="1"/>
      <c r="K97" s="1"/>
      <c r="L97" s="49"/>
      <c r="M97" s="1"/>
      <c r="N97" s="1"/>
      <c r="O97" s="1"/>
      <c r="P97" s="1"/>
      <c r="Q97" s="1"/>
      <c r="R97" s="1"/>
      <c r="S97" s="1"/>
      <c r="T97" s="1"/>
    </row>
  </sheetData>
  <mergeCells count="25">
    <mergeCell ref="C64:T64"/>
    <mergeCell ref="C73:T73"/>
    <mergeCell ref="C31:T31"/>
    <mergeCell ref="C21:T21"/>
    <mergeCell ref="C43:T43"/>
    <mergeCell ref="C47:T47"/>
    <mergeCell ref="C50:T50"/>
    <mergeCell ref="B11:T11"/>
    <mergeCell ref="B10:T10"/>
    <mergeCell ref="B9:T9"/>
    <mergeCell ref="B8:T8"/>
    <mergeCell ref="B13:S13"/>
    <mergeCell ref="B12:T12"/>
    <mergeCell ref="B14:T14"/>
    <mergeCell ref="S18:T18"/>
    <mergeCell ref="C17:T17"/>
    <mergeCell ref="E18:F18"/>
    <mergeCell ref="G18:H18"/>
    <mergeCell ref="I18:L18"/>
    <mergeCell ref="M18:P18"/>
    <mergeCell ref="Q18:R18"/>
    <mergeCell ref="B15:T15"/>
    <mergeCell ref="D18:D19"/>
    <mergeCell ref="C18:C19"/>
    <mergeCell ref="B17:B19"/>
  </mergeCells>
  <pageMargins left="0.70866141732283472" right="0.70866141732283472" top="0.47244094488188981" bottom="0.3937007874015748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2017-12-07T11:12:55Z</dcterms:modified>
</cp:coreProperties>
</file>