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filterPrivacy="1"/>
  <xr:revisionPtr revIDLastSave="0" documentId="13_ncr:1_{310CF73D-92CC-4396-B9C9-88F3926357A9}" xr6:coauthVersionLast="47" xr6:coauthVersionMax="47" xr10:uidLastSave="{00000000-0000-0000-0000-000000000000}"/>
  <bookViews>
    <workbookView xWindow="-120" yWindow="-120" windowWidth="29040" windowHeight="15840" activeTab="3" xr2:uid="{00000000-000D-0000-FFFF-FFFF00000000}"/>
  </bookViews>
  <sheets>
    <sheet name="План ГЗ 2024" sheetId="8" r:id="rId1"/>
    <sheet name="Конкурс 2024" sheetId="12" r:id="rId2"/>
    <sheet name="ЗЦП 2024" sheetId="13" r:id="rId3"/>
    <sheet name="ОИ 2024" sheetId="14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6" i="14" l="1"/>
  <c r="L15" i="14"/>
  <c r="L12" i="14"/>
  <c r="L9" i="14"/>
  <c r="L37" i="13"/>
  <c r="L36" i="13"/>
  <c r="L32" i="13"/>
  <c r="L28" i="13"/>
  <c r="L22" i="13"/>
  <c r="L18" i="13"/>
  <c r="L10" i="13"/>
  <c r="L7" i="13"/>
  <c r="L7" i="12"/>
  <c r="L10" i="12"/>
  <c r="L16" i="12"/>
  <c r="L19" i="12"/>
  <c r="L22" i="12"/>
  <c r="L27" i="12"/>
  <c r="L34" i="12"/>
  <c r="L14" i="14"/>
  <c r="L11" i="14"/>
  <c r="L8" i="14"/>
  <c r="L7" i="14"/>
  <c r="L6" i="14"/>
  <c r="L35" i="13"/>
  <c r="L34" i="13"/>
  <c r="L31" i="13"/>
  <c r="L30" i="13"/>
  <c r="L27" i="13"/>
  <c r="L26" i="13"/>
  <c r="L25" i="13"/>
  <c r="L24" i="13"/>
  <c r="L21" i="13"/>
  <c r="L20" i="13"/>
  <c r="L17" i="13"/>
  <c r="L16" i="13"/>
  <c r="L15" i="13"/>
  <c r="L14" i="13"/>
  <c r="L13" i="13"/>
  <c r="L12" i="13"/>
  <c r="L9" i="13"/>
  <c r="L6" i="13"/>
  <c r="L33" i="12"/>
  <c r="L32" i="12"/>
  <c r="L31" i="12"/>
  <c r="L30" i="12"/>
  <c r="L29" i="12"/>
  <c r="L26" i="12"/>
  <c r="L25" i="12"/>
  <c r="L24" i="12"/>
  <c r="L21" i="12"/>
  <c r="L18" i="12"/>
  <c r="L15" i="12"/>
  <c r="L14" i="12"/>
  <c r="L13" i="12"/>
  <c r="L12" i="12"/>
  <c r="L9" i="12"/>
  <c r="L6" i="12"/>
  <c r="L35" i="12" l="1"/>
  <c r="L61" i="8"/>
  <c r="L62" i="8"/>
  <c r="L63" i="8"/>
  <c r="L64" i="8"/>
  <c r="L60" i="8"/>
  <c r="L65" i="8" s="1"/>
  <c r="L56" i="8"/>
  <c r="L57" i="8"/>
  <c r="L55" i="8"/>
  <c r="L49" i="8"/>
  <c r="L50" i="8"/>
  <c r="L51" i="8"/>
  <c r="L52" i="8"/>
  <c r="L48" i="8"/>
  <c r="L43" i="8"/>
  <c r="L44" i="8"/>
  <c r="L45" i="8"/>
  <c r="L42" i="8"/>
  <c r="L41" i="8"/>
  <c r="L46" i="8" s="1"/>
  <c r="L38" i="8"/>
  <c r="L37" i="8"/>
  <c r="L34" i="8"/>
  <c r="L33" i="8"/>
  <c r="L35" i="8" s="1"/>
  <c r="L19" i="8"/>
  <c r="L20" i="8"/>
  <c r="L21" i="8"/>
  <c r="L22" i="8"/>
  <c r="L23" i="8"/>
  <c r="L24" i="8"/>
  <c r="L25" i="8"/>
  <c r="L26" i="8"/>
  <c r="L27" i="8"/>
  <c r="L28" i="8"/>
  <c r="L29" i="8"/>
  <c r="L30" i="8"/>
  <c r="L18" i="8"/>
  <c r="L15" i="8"/>
  <c r="L16" i="8" s="1"/>
  <c r="L12" i="8"/>
  <c r="L13" i="8" s="1"/>
  <c r="L9" i="8"/>
  <c r="L10" i="8" s="1"/>
  <c r="L6" i="8"/>
  <c r="L7" i="8" s="1"/>
  <c r="L39" i="8"/>
  <c r="L53" i="8" l="1"/>
  <c r="L31" i="8"/>
  <c r="L58" i="8"/>
  <c r="L66" i="8"/>
</calcChain>
</file>

<file path=xl/sharedStrings.xml><?xml version="1.0" encoding="utf-8"?>
<sst xmlns="http://schemas.openxmlformats.org/spreadsheetml/2006/main" count="936" uniqueCount="121">
  <si>
    <t>№</t>
  </si>
  <si>
    <t>Инвестиционные программы</t>
  </si>
  <si>
    <t>Итого:</t>
  </si>
  <si>
    <t>Приложение к Приказу</t>
  </si>
  <si>
    <t>Тип пункта плана</t>
  </si>
  <si>
    <t>Наименование филиала</t>
  </si>
  <si>
    <t>Программа/
Подпрограмма</t>
  </si>
  <si>
    <t>Код товара, работы, услуги (в соответствии с СТРУ)</t>
  </si>
  <si>
    <t>Дополнительная характеристика</t>
  </si>
  <si>
    <t>Способ    закупок</t>
  </si>
  <si>
    <t>Единица измерения (в соответствии с СТРУ)</t>
  </si>
  <si>
    <t xml:space="preserve">Количество, объём </t>
  </si>
  <si>
    <t>Цена за единицу, тенге</t>
  </si>
  <si>
    <t>Общая сумма, утвержденная  для закупки, тенге</t>
  </si>
  <si>
    <t>Планируемый срок осуществления государственных закупок (месяц)</t>
  </si>
  <si>
    <t>Срок поставки товара, выполнения работ, оказания услуг</t>
  </si>
  <si>
    <t>Место поставки товара, выполнения работ, оказания услуг</t>
  </si>
  <si>
    <t>Размер авансового платежа, %</t>
  </si>
  <si>
    <t>Признак поставщика</t>
  </si>
  <si>
    <t>7-1.</t>
  </si>
  <si>
    <t xml:space="preserve"> ЦА РГП «Казводхоз»</t>
  </si>
  <si>
    <t>Бензин АИ-92</t>
  </si>
  <si>
    <t>Литр (куб. дм.)</t>
  </si>
  <si>
    <t>Ноябрь</t>
  </si>
  <si>
    <t>По договору</t>
  </si>
  <si>
    <t>Услуги по проведению аудита финансовой отчетности</t>
  </si>
  <si>
    <t>Открытый конкурс</t>
  </si>
  <si>
    <t>Одна услуга</t>
  </si>
  <si>
    <t>620230.000.000001 Услуги по сопровождению и технической поддержке информационной системы</t>
  </si>
  <si>
    <t>Услуг по предоставлению сервиса информационной системы электронного документооборота и автоматизации бизнес - процессов</t>
  </si>
  <si>
    <t>Запрос ценовых предложений</t>
  </si>
  <si>
    <t>Срок оказания услуг: со дня подписания договора по 31 декабря 2024 года</t>
  </si>
  <si>
    <t>Услуги по аренде офисных помещений (до подведения итогов)</t>
  </si>
  <si>
    <t>Из одного источника путем прямого заключения договора</t>
  </si>
  <si>
    <t>Услуги по аренде офисных помещений</t>
  </si>
  <si>
    <t>Техническое обслуживание и ремонт служебных автомашин</t>
  </si>
  <si>
    <t>Услуги по мойке автотранспорта</t>
  </si>
  <si>
    <t>Интернет (общий - 20 мб/с, бухгалтерия - 10 мб/с)</t>
  </si>
  <si>
    <t>Интернет (60 мб/с ЕШДИ)</t>
  </si>
  <si>
    <t>Услуги по предоставлению IP-телефонии</t>
  </si>
  <si>
    <t>Услуги почты (простая)</t>
  </si>
  <si>
    <t>Услуги почты (экспресс)</t>
  </si>
  <si>
    <t>Всего:</t>
  </si>
  <si>
    <t>620920.000.000000 Комплексные работы в сфере информационных технологий «под ключ»</t>
  </si>
  <si>
    <t>Комплексные работы в сфере информационных технологий «под ключ», включающая: поставку программного обеспечения, серверное оборудование, установку и монтаж</t>
  </si>
  <si>
    <t>1.2. ГСМ</t>
  </si>
  <si>
    <t>Услуг по предоставлению сервиса информационной системы электронного документооборота и автоматизации бизнес - процессов (до подведения итогов)</t>
  </si>
  <si>
    <t>Срок оказания услуг: с 1 января по 29 февраля 2024 года</t>
  </si>
  <si>
    <t>Январь</t>
  </si>
  <si>
    <t>3.5. Операционная аренда</t>
  </si>
  <si>
    <t>3.7. Обслуживание и ремонт ОС и НМА</t>
  </si>
  <si>
    <t xml:space="preserve">3.8. Услуги связи </t>
  </si>
  <si>
    <t>5 Инвестиционные программы</t>
  </si>
  <si>
    <t>Конкурс с предварительным квалификационным отбором</t>
  </si>
  <si>
    <t>Услуги по проведению аудита специального назначения</t>
  </si>
  <si>
    <t>3.3. Информационные услуги</t>
  </si>
  <si>
    <t>749020.000.000135 Услуги по экспертизе/анализу/проверке документации</t>
  </si>
  <si>
    <t>Услуги по проведению технической экспертизы исполнения утвержденной инвестиционной программы</t>
  </si>
  <si>
    <t>620920.000.000013 Услуги по предоставлению доступа к информационным ресурсам</t>
  </si>
  <si>
    <t>Услуги по использованию веб – портала ГЗ</t>
  </si>
  <si>
    <t>620920.000.000016 Услуги по предоставлению вычислительных мощностей для физического размещения информации на сервере, постоянно находящемся в сети Интернет</t>
  </si>
  <si>
    <t>Продление хостинга</t>
  </si>
  <si>
    <t>581431.000.000000 Услуги по размещению рекламы в печатных периодических изданиях</t>
  </si>
  <si>
    <t>Объявление в газету</t>
  </si>
  <si>
    <t>Информационная система</t>
  </si>
  <si>
    <t>Доступ к интернет ресурсу</t>
  </si>
  <si>
    <t>Информационно-правовое обеспечение</t>
  </si>
  <si>
    <t>3.6. Страхование</t>
  </si>
  <si>
    <t>749020.000.000011 Услуги по страхованию гражданско-правовой ответственности владельцев автомобильного транспорта</t>
  </si>
  <si>
    <t>Страхование ГПО автовладельцев</t>
  </si>
  <si>
    <t>Обязательное страхование работников от несчастных случаев при исполнении им трудовых (служебных) обязанностей</t>
  </si>
  <si>
    <t>Услуги по размещению информационных материалов в средствах массовой информации</t>
  </si>
  <si>
    <t>931919.900.000000 Услуги по размещению информационных материалов в средствах массовой информации</t>
  </si>
  <si>
    <t>Услуги по техническому обслуживанию многофункциональной и периферийной техники (диагностика, чистка, смазка), включая замену комплектующих запасных частей</t>
  </si>
  <si>
    <t>Услуги по заправке картриджей для принтеров и многофункциональных устройств</t>
  </si>
  <si>
    <t>Услуги по техническому контролю (осмотру) дорожных транспортных средств</t>
  </si>
  <si>
    <t>Закупки, не превышающие финансовый год</t>
  </si>
  <si>
    <t>192021.530.000001 Бензин для двигателей с искровым зажиганием</t>
  </si>
  <si>
    <t>г.Астана, район Есиль Проспект Мангилик Ел 8/2, БЦ «Алтын Орда»;</t>
  </si>
  <si>
    <t>692010.000.000002 Услуги по проведению аудита финансовой отчетности</t>
  </si>
  <si>
    <t>Услуги по обслуживанию и сопровождению программы 1С (технологическое сопровождение, обновление релиза конфигураций, платформы, сопровождение-консультации, выезд специалиста, удаленное подключение к рабочему столу)</t>
  </si>
  <si>
    <t>682012.960.000000 Услуги по аренде административных/производственных помещений</t>
  </si>
  <si>
    <t>Арендуемый срок здания – с 01 марта по 31 декабря 2024 года</t>
  </si>
  <si>
    <t>пп.50 п.3 ст.39 если имеется необходимость в осуществлении государственных закупок ежедневной и (или) еженедельной потребности на период до подведения итогов государственных закупок и вступления в силу договора о государственных закупках в случае, если такие государственные закупки осуществляются по перечню, утвержденному уполномоченным органом, в объеме, не превышающем объема государственных закупок таких товаров, работ, услуг, необходимого для обеспечения потребности заказчика в течение срока проведения государственной закупки, но не более чем на два месяца, если такие государственные закупки осуществляются в течение первого месяца года или в случае создания (реорганизации) заказчика в течение текущего финансового года, но не более чем на два месяца</t>
  </si>
  <si>
    <t>Арендуемый срок здания – с 01 января по 29 февраля 2024 года</t>
  </si>
  <si>
    <t>331219.206.000000 Услуги по техническому обслуживанию автотранспорта/специальной техники</t>
  </si>
  <si>
    <t>331219.203.000000 Услуги по мойке автотранспорта/спецтехники</t>
  </si>
  <si>
    <t>612042.100.000000 Услуги по доступу к Интернету</t>
  </si>
  <si>
    <t>619010.200.000000 Услуги по предоставлению IP-телефонии</t>
  </si>
  <si>
    <t>531012.200.000000 Универсальные услуги почтовой связи</t>
  </si>
  <si>
    <t>532011.110.000000 Услуги по ускоренной/курьерской почтовой связи</t>
  </si>
  <si>
    <t>Разработка программного обеспечения «Система договорной работы»</t>
  </si>
  <si>
    <t>Работа</t>
  </si>
  <si>
    <t>Услуги по обслуживанию и сопровождению программы 1С (технологическое сопровождение, обновление релиза конфигураций, платформы, сопровождение-консультации, выезд специалиста, удаленное подключение к рабочему столу) (до подведения итогов)</t>
  </si>
  <si>
    <t>620920.000.000014 Услуги по пользованию программными продуктами</t>
  </si>
  <si>
    <t>692010.000.000004 Услуги по проведению аудита специального назначения субъектов квазигосударственного сектора</t>
  </si>
  <si>
    <t>г.Астана, район Есиль Проспект Мангилик Ел 8/2, БЦ «Алтын Орда» ;</t>
  </si>
  <si>
    <t>пп.36 п.3 ст.39 приобретения товаров, работ, услуг у лица, определенного законами Республики Казахстан;</t>
  </si>
  <si>
    <t>620920.000.000013Услуги по предоставлению доступа к информационным ресурсам</t>
  </si>
  <si>
    <t>749020.000.000009 Услуги по страхованию от несчастных случаев</t>
  </si>
  <si>
    <t>951110.000.000003 Услуги по техническому обслуживанию компьютерной/периферийной оргтехники/оборудования и их частей</t>
  </si>
  <si>
    <t>620920.000.000017 Услуги по заправке картриджей</t>
  </si>
  <si>
    <t>712014.000.000000 Услуги по техническому контролю (осмотру) дорожных транспортных средств</t>
  </si>
  <si>
    <t>181219.900.000005 Услуги полиграфические по изготовлению/печатанию полиграфической продукции (кроме книг, фото, периодических изданий)</t>
  </si>
  <si>
    <t>Полиграфические услуги</t>
  </si>
  <si>
    <t>Закупка у организаций, созданных общественными объединениями инвалидов</t>
  </si>
  <si>
    <t>522122.000.000000 Услуги по эксплуатации автомагистралей/автомобильных дорог/улиц/мощеных дорог</t>
  </si>
  <si>
    <t>Услуги платных автодорог</t>
  </si>
  <si>
    <t>181310.000.000000 Работы по изготовлению печатных форм/печатей/трафаретов</t>
  </si>
  <si>
    <t>Изготовление печатей и штампов</t>
  </si>
  <si>
    <t>531011.100.000000 Услуги по подписке на печатные периодические издания</t>
  </si>
  <si>
    <t>Услуги по подписке на журналы</t>
  </si>
  <si>
    <t>1.4.20 журнал Водное хозяйство Казахстана</t>
  </si>
  <si>
    <t>3.1. Аудиторские услуги</t>
  </si>
  <si>
    <t>3.2. Спец. Аудит (для бухгалтерии)</t>
  </si>
  <si>
    <t>3.9. Прочие услуги</t>
  </si>
  <si>
    <t>Разработка программного обеспечения «Система Лицевых счетов»</t>
  </si>
  <si>
    <t>Разработка программного обеспечения «Портал водопользования»</t>
  </si>
  <si>
    <t>Разработка программного обеспечения «Система учета водопользования»</t>
  </si>
  <si>
    <t>Годовой план государственных закупок ЦА РГП «Казводхоз» на 2024 год</t>
  </si>
  <si>
    <t>Не требуется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</si>
</sst>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.00\ _₸_-;\-* #,##0.00\ _₸_-;_-* &quot;-&quot;??\ _₸_-;_-@_-"/>
    <numFmt numFmtId="165" formatCode="_-* #,##0.00_р_._-;\-* #,##0.00_р_._-;_-* &quot;-&quot;??_р_._-;_-@_-"/>
    <numFmt numFmtId="166" formatCode="_-* #,##0.00\ _₽_-;\-* #,##0.00\ _₽_-;_-* &quot;-&quot;??\ _₽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name val="Calibri"/>
      <family val="2"/>
      <scheme val="minor"/>
    </font>
    <font>
      <sz val="10"/>
      <name val="Arial Cyr"/>
      <family val="2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FF99"/>
        <bgColor indexed="9"/>
      </patternFill>
    </fill>
    <fill>
      <patternFill patternType="solid">
        <fgColor rgb="FF00FF99"/>
        <bgColor indexed="64"/>
      </patternFill>
    </fill>
    <fill>
      <patternFill patternType="solid">
        <fgColor theme="0" tint="-0.14999847407452621"/>
        <bgColor indexed="9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43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7" fillId="0" borderId="0"/>
    <xf numFmtId="0" fontId="1" fillId="0" borderId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5" fillId="2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64" fontId="5" fillId="0" borderId="0" xfId="3" applyFont="1" applyAlignment="1">
      <alignment horizontal="center" vertical="center" wrapText="1"/>
    </xf>
    <xf numFmtId="0" fontId="8" fillId="3" borderId="1" xfId="4" applyFont="1" applyFill="1" applyBorder="1" applyAlignment="1" applyProtection="1">
      <alignment horizontal="center" vertical="center" wrapText="1"/>
      <protection locked="0"/>
    </xf>
    <xf numFmtId="0" fontId="8" fillId="3" borderId="3" xfId="4" applyFont="1" applyFill="1" applyBorder="1" applyAlignment="1" applyProtection="1">
      <alignment horizontal="center" vertical="center" wrapText="1"/>
      <protection locked="0"/>
    </xf>
    <xf numFmtId="0" fontId="8" fillId="3" borderId="1" xfId="4" applyFont="1" applyFill="1" applyBorder="1" applyAlignment="1" applyProtection="1">
      <alignment horizontal="center" vertical="center" wrapText="1"/>
      <protection hidden="1"/>
    </xf>
    <xf numFmtId="0" fontId="8" fillId="3" borderId="1" xfId="3" applyNumberFormat="1" applyFont="1" applyFill="1" applyBorder="1" applyAlignment="1" applyProtection="1">
      <alignment horizontal="center" vertical="center" wrapText="1"/>
      <protection locked="0"/>
    </xf>
    <xf numFmtId="0" fontId="8" fillId="3" borderId="1" xfId="3" applyNumberFormat="1" applyFont="1" applyFill="1" applyBorder="1" applyAlignment="1" applyProtection="1">
      <alignment horizontal="center" vertical="center" wrapText="1"/>
      <protection hidden="1"/>
    </xf>
    <xf numFmtId="49" fontId="8" fillId="3" borderId="1" xfId="4" applyNumberFormat="1" applyFont="1" applyFill="1" applyBorder="1" applyAlignment="1" applyProtection="1">
      <alignment horizontal="center" vertical="center" wrapText="1"/>
      <protection locked="0"/>
    </xf>
    <xf numFmtId="1" fontId="8" fillId="3" borderId="1" xfId="4" applyNumberFormat="1" applyFont="1" applyFill="1" applyBorder="1" applyAlignment="1" applyProtection="1">
      <alignment horizontal="center" vertical="center" wrapText="1"/>
      <protection locked="0"/>
    </xf>
    <xf numFmtId="16" fontId="4" fillId="3" borderId="1" xfId="4" applyNumberFormat="1" applyFont="1" applyFill="1" applyBorder="1" applyAlignment="1" applyProtection="1">
      <alignment horizontal="center" vertical="center" wrapText="1"/>
      <protection locked="0"/>
    </xf>
    <xf numFmtId="0" fontId="9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4" fontId="5" fillId="0" borderId="1" xfId="3" applyFont="1" applyBorder="1" applyAlignment="1">
      <alignment horizontal="center" vertical="center" wrapText="1"/>
    </xf>
    <xf numFmtId="164" fontId="4" fillId="4" borderId="1" xfId="3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43" fontId="10" fillId="0" borderId="1" xfId="1" applyFont="1" applyBorder="1" applyAlignment="1">
      <alignment horizontal="center" vertical="center" wrapText="1"/>
    </xf>
    <xf numFmtId="43" fontId="10" fillId="2" borderId="1" xfId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top" wrapText="1"/>
    </xf>
    <xf numFmtId="164" fontId="0" fillId="0" borderId="0" xfId="0" applyNumberFormat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0" fontId="8" fillId="3" borderId="1" xfId="4" applyFont="1" applyFill="1" applyBorder="1" applyAlignment="1" applyProtection="1">
      <alignment horizontal="center" vertical="center" wrapText="1"/>
      <protection locked="0"/>
    </xf>
    <xf numFmtId="0" fontId="8" fillId="5" borderId="2" xfId="4" applyFont="1" applyFill="1" applyBorder="1" applyAlignment="1" applyProtection="1">
      <alignment horizontal="center" vertical="center" wrapText="1"/>
      <protection locked="0"/>
    </xf>
    <xf numFmtId="0" fontId="8" fillId="5" borderId="4" xfId="4" applyFont="1" applyFill="1" applyBorder="1" applyAlignment="1" applyProtection="1">
      <alignment horizontal="center" vertical="center" wrapText="1"/>
      <protection locked="0"/>
    </xf>
    <xf numFmtId="0" fontId="8" fillId="5" borderId="5" xfId="4" applyFont="1" applyFill="1" applyBorder="1" applyAlignment="1" applyProtection="1">
      <alignment horizontal="center" vertical="center" wrapText="1"/>
      <protection locked="0"/>
    </xf>
  </cellXfs>
  <cellStyles count="8">
    <cellStyle name="Обычный" xfId="0" builtinId="0"/>
    <cellStyle name="Обычный 2" xfId="5" xr:uid="{0EB3ABA8-DF6B-428C-A7F0-9919FC856D49}"/>
    <cellStyle name="Обычный 2 2" xfId="4" xr:uid="{00000000-0005-0000-0000-000001000000}"/>
    <cellStyle name="Финансовый" xfId="1" builtinId="3"/>
    <cellStyle name="Финансовый 2" xfId="3" xr:uid="{00000000-0005-0000-0000-000003000000}"/>
    <cellStyle name="Финансовый 2 2" xfId="7" xr:uid="{3A835BB2-B3AC-4132-AFCA-56869DE4393C}"/>
    <cellStyle name="Финансовый 3" xfId="2" xr:uid="{00000000-0005-0000-0000-000004000000}"/>
    <cellStyle name="Финансовый 4" xfId="6" xr:uid="{0CE42B69-606B-4A61-B762-30CE7F7F744E}"/>
  </cellStyles>
  <dxfs count="0"/>
  <tableStyles count="0" defaultTableStyle="TableStyleMedium2" defaultPivotStyle="PivotStyleLight16"/>
  <colors>
    <mruColors>
      <color rgb="FFFFCCFF"/>
      <color rgb="FF00FFCC"/>
      <color rgb="FFFFFF99"/>
      <color rgb="FFE2EFD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71"/>
  <sheetViews>
    <sheetView view="pageBreakPreview" topLeftCell="A28" zoomScale="60" zoomScaleNormal="85" workbookViewId="0">
      <selection activeCell="F22" sqref="F22"/>
    </sheetView>
  </sheetViews>
  <sheetFormatPr defaultRowHeight="15" x14ac:dyDescent="0.25"/>
  <cols>
    <col min="1" max="1" width="6" style="20" customWidth="1"/>
    <col min="2" max="2" width="18" style="20" customWidth="1"/>
    <col min="3" max="3" width="15.28515625" style="20" customWidth="1"/>
    <col min="4" max="4" width="16" style="20" customWidth="1"/>
    <col min="5" max="5" width="18" style="20" customWidth="1"/>
    <col min="6" max="6" width="42.140625" style="20" customWidth="1"/>
    <col min="7" max="7" width="18.28515625" style="20" customWidth="1"/>
    <col min="8" max="8" width="18.140625" style="20" customWidth="1"/>
    <col min="9" max="15" width="18" style="20" customWidth="1"/>
    <col min="16" max="16" width="11" style="20" customWidth="1"/>
    <col min="17" max="17" width="15.7109375" style="20" customWidth="1"/>
  </cols>
  <sheetData>
    <row r="1" spans="1:17" ht="20.25" customHeight="1" x14ac:dyDescent="0.25">
      <c r="A1" s="1"/>
      <c r="B1" s="1"/>
      <c r="C1" s="2"/>
      <c r="D1" s="2"/>
      <c r="E1" s="2"/>
      <c r="F1" s="2"/>
      <c r="G1" s="2"/>
      <c r="H1" s="2"/>
      <c r="I1" s="2"/>
      <c r="J1" s="3"/>
      <c r="K1" s="3"/>
      <c r="L1" s="3"/>
      <c r="M1" s="2"/>
      <c r="N1" s="2"/>
      <c r="O1" s="2"/>
      <c r="P1" s="26" t="s">
        <v>3</v>
      </c>
      <c r="Q1" s="26"/>
    </row>
    <row r="2" spans="1:17" ht="22.5" customHeight="1" x14ac:dyDescent="0.25">
      <c r="A2" s="26" t="s">
        <v>119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</row>
    <row r="3" spans="1:17" ht="70.5" customHeight="1" x14ac:dyDescent="0.25">
      <c r="A3" s="4" t="s">
        <v>0</v>
      </c>
      <c r="B3" s="4" t="s">
        <v>4</v>
      </c>
      <c r="C3" s="5" t="s">
        <v>5</v>
      </c>
      <c r="D3" s="5" t="s">
        <v>6</v>
      </c>
      <c r="E3" s="4" t="s">
        <v>7</v>
      </c>
      <c r="F3" s="4" t="s">
        <v>8</v>
      </c>
      <c r="G3" s="27" t="s">
        <v>9</v>
      </c>
      <c r="H3" s="27"/>
      <c r="I3" s="6" t="s">
        <v>10</v>
      </c>
      <c r="J3" s="7" t="s">
        <v>11</v>
      </c>
      <c r="K3" s="7" t="s">
        <v>12</v>
      </c>
      <c r="L3" s="8" t="s">
        <v>13</v>
      </c>
      <c r="M3" s="9" t="s">
        <v>14</v>
      </c>
      <c r="N3" s="4" t="s">
        <v>15</v>
      </c>
      <c r="O3" s="9" t="s">
        <v>16</v>
      </c>
      <c r="P3" s="10" t="s">
        <v>17</v>
      </c>
      <c r="Q3" s="4" t="s">
        <v>18</v>
      </c>
    </row>
    <row r="4" spans="1:17" ht="18" customHeight="1" x14ac:dyDescent="0.25">
      <c r="A4" s="4">
        <v>1</v>
      </c>
      <c r="B4" s="4">
        <v>2</v>
      </c>
      <c r="C4" s="4">
        <v>3</v>
      </c>
      <c r="D4" s="4">
        <v>4</v>
      </c>
      <c r="E4" s="4">
        <v>5</v>
      </c>
      <c r="F4" s="4">
        <v>6</v>
      </c>
      <c r="G4" s="4">
        <v>7</v>
      </c>
      <c r="H4" s="11" t="s">
        <v>19</v>
      </c>
      <c r="I4" s="6">
        <v>8</v>
      </c>
      <c r="J4" s="7">
        <v>9</v>
      </c>
      <c r="K4" s="8">
        <v>10</v>
      </c>
      <c r="L4" s="7">
        <v>11</v>
      </c>
      <c r="M4" s="6">
        <v>12</v>
      </c>
      <c r="N4" s="4">
        <v>13</v>
      </c>
      <c r="O4" s="6">
        <v>14</v>
      </c>
      <c r="P4" s="4">
        <v>15</v>
      </c>
      <c r="Q4" s="6">
        <v>16</v>
      </c>
    </row>
    <row r="5" spans="1:17" ht="19.5" customHeight="1" x14ac:dyDescent="0.25">
      <c r="A5" s="28" t="s">
        <v>45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30"/>
    </row>
    <row r="6" spans="1:17" ht="60" customHeight="1" x14ac:dyDescent="0.25">
      <c r="A6" s="12">
        <v>1</v>
      </c>
      <c r="B6" s="21" t="s">
        <v>76</v>
      </c>
      <c r="C6" s="12" t="s">
        <v>20</v>
      </c>
      <c r="D6" s="12"/>
      <c r="E6" s="21" t="s">
        <v>77</v>
      </c>
      <c r="F6" s="21" t="s">
        <v>21</v>
      </c>
      <c r="G6" s="21" t="s">
        <v>30</v>
      </c>
      <c r="H6" s="21"/>
      <c r="I6" s="21" t="s">
        <v>22</v>
      </c>
      <c r="J6" s="22">
        <v>5000</v>
      </c>
      <c r="K6" s="22">
        <v>183.04</v>
      </c>
      <c r="L6" s="22">
        <f>J6*K6</f>
        <v>915200</v>
      </c>
      <c r="M6" s="21" t="s">
        <v>23</v>
      </c>
      <c r="N6" s="21" t="s">
        <v>24</v>
      </c>
      <c r="O6" s="21" t="s">
        <v>78</v>
      </c>
      <c r="P6" s="13">
        <v>0</v>
      </c>
      <c r="Q6" s="21" t="s">
        <v>120</v>
      </c>
    </row>
    <row r="7" spans="1:17" ht="21.75" customHeight="1" x14ac:dyDescent="0.25">
      <c r="A7" s="12"/>
      <c r="B7" s="14"/>
      <c r="C7" s="14"/>
      <c r="D7" s="15"/>
      <c r="E7" s="13"/>
      <c r="F7" s="13"/>
      <c r="G7" s="13"/>
      <c r="H7" s="13"/>
      <c r="I7" s="13"/>
      <c r="J7" s="16"/>
      <c r="K7" s="17" t="s">
        <v>2</v>
      </c>
      <c r="L7" s="17">
        <f>L6</f>
        <v>915200</v>
      </c>
      <c r="M7" s="15"/>
      <c r="N7" s="15"/>
      <c r="O7" s="15"/>
      <c r="P7" s="13"/>
      <c r="Q7" s="15"/>
    </row>
    <row r="8" spans="1:17" ht="18" customHeight="1" x14ac:dyDescent="0.25">
      <c r="A8" s="28" t="s">
        <v>112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30"/>
    </row>
    <row r="9" spans="1:17" ht="60" customHeight="1" x14ac:dyDescent="0.25">
      <c r="A9" s="12">
        <v>2</v>
      </c>
      <c r="B9" s="21" t="s">
        <v>76</v>
      </c>
      <c r="C9" s="12" t="s">
        <v>20</v>
      </c>
      <c r="D9" s="12"/>
      <c r="E9" s="21" t="s">
        <v>110</v>
      </c>
      <c r="F9" s="21" t="s">
        <v>111</v>
      </c>
      <c r="G9" s="21" t="s">
        <v>30</v>
      </c>
      <c r="H9" s="21"/>
      <c r="I9" s="21" t="s">
        <v>27</v>
      </c>
      <c r="J9" s="22">
        <v>1</v>
      </c>
      <c r="K9" s="22">
        <v>130000</v>
      </c>
      <c r="L9" s="22">
        <f>J9*K9</f>
        <v>130000</v>
      </c>
      <c r="M9" s="21" t="s">
        <v>48</v>
      </c>
      <c r="N9" s="21" t="s">
        <v>24</v>
      </c>
      <c r="O9" s="21" t="s">
        <v>78</v>
      </c>
      <c r="P9" s="13">
        <v>0</v>
      </c>
      <c r="Q9" s="21" t="s">
        <v>120</v>
      </c>
    </row>
    <row r="10" spans="1:17" ht="22.5" customHeight="1" x14ac:dyDescent="0.25">
      <c r="A10" s="12"/>
      <c r="B10" s="14"/>
      <c r="C10" s="14"/>
      <c r="D10" s="15"/>
      <c r="E10" s="13"/>
      <c r="F10" s="13"/>
      <c r="G10" s="13"/>
      <c r="H10" s="13"/>
      <c r="I10" s="13"/>
      <c r="J10" s="16"/>
      <c r="K10" s="17" t="s">
        <v>2</v>
      </c>
      <c r="L10" s="17">
        <f>L9</f>
        <v>130000</v>
      </c>
      <c r="M10" s="15"/>
      <c r="N10" s="15"/>
      <c r="O10" s="15"/>
      <c r="P10" s="13"/>
      <c r="Q10" s="15"/>
    </row>
    <row r="11" spans="1:17" ht="24" customHeight="1" x14ac:dyDescent="0.25">
      <c r="A11" s="28" t="s">
        <v>113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30"/>
    </row>
    <row r="12" spans="1:17" ht="59.25" customHeight="1" x14ac:dyDescent="0.25">
      <c r="A12" s="12">
        <v>3</v>
      </c>
      <c r="B12" s="21" t="s">
        <v>76</v>
      </c>
      <c r="C12" s="12" t="s">
        <v>20</v>
      </c>
      <c r="D12" s="12"/>
      <c r="E12" s="21" t="s">
        <v>79</v>
      </c>
      <c r="F12" s="21" t="s">
        <v>25</v>
      </c>
      <c r="G12" s="21" t="s">
        <v>26</v>
      </c>
      <c r="H12" s="21"/>
      <c r="I12" s="21" t="s">
        <v>27</v>
      </c>
      <c r="J12" s="22">
        <v>1</v>
      </c>
      <c r="K12" s="22">
        <v>10714000</v>
      </c>
      <c r="L12" s="22">
        <f>J12*K12</f>
        <v>10714000</v>
      </c>
      <c r="M12" s="21" t="s">
        <v>48</v>
      </c>
      <c r="N12" s="21" t="s">
        <v>24</v>
      </c>
      <c r="O12" s="21" t="s">
        <v>78</v>
      </c>
      <c r="P12" s="13">
        <v>0</v>
      </c>
      <c r="Q12" s="21" t="s">
        <v>120</v>
      </c>
    </row>
    <row r="13" spans="1:17" ht="24" customHeight="1" x14ac:dyDescent="0.25">
      <c r="A13" s="12"/>
      <c r="B13" s="21"/>
      <c r="C13" s="12"/>
      <c r="D13" s="12"/>
      <c r="E13" s="21"/>
      <c r="F13" s="21"/>
      <c r="G13" s="21"/>
      <c r="H13" s="21"/>
      <c r="I13" s="21"/>
      <c r="J13" s="22"/>
      <c r="K13" s="17" t="s">
        <v>2</v>
      </c>
      <c r="L13" s="17">
        <f>L12</f>
        <v>10714000</v>
      </c>
      <c r="M13" s="21"/>
      <c r="N13" s="21"/>
      <c r="O13" s="21"/>
      <c r="P13" s="13"/>
      <c r="Q13" s="21"/>
    </row>
    <row r="14" spans="1:17" ht="24" customHeight="1" x14ac:dyDescent="0.25">
      <c r="A14" s="28" t="s">
        <v>114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30"/>
    </row>
    <row r="15" spans="1:17" ht="60" customHeight="1" x14ac:dyDescent="0.25">
      <c r="A15" s="12">
        <v>4</v>
      </c>
      <c r="B15" s="21" t="s">
        <v>76</v>
      </c>
      <c r="C15" s="12" t="s">
        <v>20</v>
      </c>
      <c r="D15" s="12"/>
      <c r="E15" s="21" t="s">
        <v>95</v>
      </c>
      <c r="F15" s="21" t="s">
        <v>54</v>
      </c>
      <c r="G15" s="21" t="s">
        <v>26</v>
      </c>
      <c r="H15" s="21"/>
      <c r="I15" s="21" t="s">
        <v>27</v>
      </c>
      <c r="J15" s="22">
        <v>1</v>
      </c>
      <c r="K15" s="22">
        <v>11000000</v>
      </c>
      <c r="L15" s="22">
        <f>J15*K15</f>
        <v>11000000</v>
      </c>
      <c r="M15" s="21" t="s">
        <v>48</v>
      </c>
      <c r="N15" s="21" t="s">
        <v>24</v>
      </c>
      <c r="O15" s="21" t="s">
        <v>78</v>
      </c>
      <c r="P15" s="13">
        <v>0</v>
      </c>
      <c r="Q15" s="21" t="s">
        <v>120</v>
      </c>
    </row>
    <row r="16" spans="1:17" ht="24" customHeight="1" x14ac:dyDescent="0.25">
      <c r="A16" s="12"/>
      <c r="B16" s="14"/>
      <c r="C16" s="14"/>
      <c r="D16" s="15"/>
      <c r="E16" s="13"/>
      <c r="F16" s="13"/>
      <c r="G16" s="13"/>
      <c r="H16" s="13"/>
      <c r="I16" s="13"/>
      <c r="J16" s="16"/>
      <c r="K16" s="17" t="s">
        <v>2</v>
      </c>
      <c r="L16" s="17">
        <f>L15</f>
        <v>11000000</v>
      </c>
      <c r="M16" s="15"/>
      <c r="N16" s="15"/>
      <c r="O16" s="15"/>
      <c r="P16" s="13"/>
      <c r="Q16" s="15"/>
    </row>
    <row r="17" spans="1:17" ht="24" customHeight="1" x14ac:dyDescent="0.25">
      <c r="A17" s="28" t="s">
        <v>55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30"/>
    </row>
    <row r="18" spans="1:17" ht="67.5" customHeight="1" x14ac:dyDescent="0.25">
      <c r="A18" s="12">
        <v>5</v>
      </c>
      <c r="B18" s="18" t="s">
        <v>76</v>
      </c>
      <c r="C18" s="12" t="s">
        <v>20</v>
      </c>
      <c r="D18" s="12"/>
      <c r="E18" s="19" t="s">
        <v>56</v>
      </c>
      <c r="F18" s="18" t="s">
        <v>57</v>
      </c>
      <c r="G18" s="18" t="s">
        <v>26</v>
      </c>
      <c r="H18" s="18"/>
      <c r="I18" s="18" t="s">
        <v>27</v>
      </c>
      <c r="J18" s="23">
        <v>1</v>
      </c>
      <c r="K18" s="23">
        <v>3182000</v>
      </c>
      <c r="L18" s="22">
        <f>J18*K18</f>
        <v>3182000</v>
      </c>
      <c r="M18" s="18" t="s">
        <v>48</v>
      </c>
      <c r="N18" s="18" t="s">
        <v>24</v>
      </c>
      <c r="O18" s="18" t="s">
        <v>96</v>
      </c>
      <c r="P18" s="13">
        <v>0</v>
      </c>
      <c r="Q18" s="21" t="s">
        <v>120</v>
      </c>
    </row>
    <row r="19" spans="1:17" ht="67.5" customHeight="1" x14ac:dyDescent="0.25">
      <c r="A19" s="12">
        <v>6</v>
      </c>
      <c r="B19" s="18" t="s">
        <v>76</v>
      </c>
      <c r="C19" s="12" t="s">
        <v>20</v>
      </c>
      <c r="D19" s="12"/>
      <c r="E19" s="19" t="s">
        <v>60</v>
      </c>
      <c r="F19" s="18" t="s">
        <v>61</v>
      </c>
      <c r="G19" s="18" t="s">
        <v>30</v>
      </c>
      <c r="H19" s="18"/>
      <c r="I19" s="18" t="s">
        <v>27</v>
      </c>
      <c r="J19" s="23">
        <v>1</v>
      </c>
      <c r="K19" s="23">
        <v>100000</v>
      </c>
      <c r="L19" s="22">
        <f t="shared" ref="L19:L30" si="0">J19*K19</f>
        <v>100000</v>
      </c>
      <c r="M19" s="18" t="s">
        <v>48</v>
      </c>
      <c r="N19" s="18" t="s">
        <v>24</v>
      </c>
      <c r="O19" s="18" t="s">
        <v>78</v>
      </c>
      <c r="P19" s="13">
        <v>0</v>
      </c>
      <c r="Q19" s="21" t="s">
        <v>120</v>
      </c>
    </row>
    <row r="20" spans="1:17" ht="67.5" customHeight="1" x14ac:dyDescent="0.25">
      <c r="A20" s="12">
        <v>7</v>
      </c>
      <c r="B20" s="21" t="s">
        <v>76</v>
      </c>
      <c r="C20" s="12" t="s">
        <v>20</v>
      </c>
      <c r="D20" s="12"/>
      <c r="E20" s="24" t="s">
        <v>62</v>
      </c>
      <c r="F20" s="21" t="s">
        <v>63</v>
      </c>
      <c r="G20" s="21" t="s">
        <v>30</v>
      </c>
      <c r="H20" s="21"/>
      <c r="I20" s="21" t="s">
        <v>27</v>
      </c>
      <c r="J20" s="22">
        <v>1</v>
      </c>
      <c r="K20" s="22">
        <v>4500000</v>
      </c>
      <c r="L20" s="22">
        <f t="shared" si="0"/>
        <v>4500000</v>
      </c>
      <c r="M20" s="21" t="s">
        <v>48</v>
      </c>
      <c r="N20" s="21" t="s">
        <v>24</v>
      </c>
      <c r="O20" s="21" t="s">
        <v>78</v>
      </c>
      <c r="P20" s="13">
        <v>0</v>
      </c>
      <c r="Q20" s="21" t="s">
        <v>120</v>
      </c>
    </row>
    <row r="21" spans="1:17" ht="108.75" customHeight="1" x14ac:dyDescent="0.25">
      <c r="A21" s="12">
        <v>8</v>
      </c>
      <c r="B21" s="21" t="s">
        <v>76</v>
      </c>
      <c r="C21" s="12" t="s">
        <v>20</v>
      </c>
      <c r="D21" s="12"/>
      <c r="E21" s="21" t="s">
        <v>28</v>
      </c>
      <c r="F21" s="21" t="s">
        <v>80</v>
      </c>
      <c r="G21" s="21" t="s">
        <v>26</v>
      </c>
      <c r="H21" s="21"/>
      <c r="I21" s="21" t="s">
        <v>27</v>
      </c>
      <c r="J21" s="22">
        <v>1</v>
      </c>
      <c r="K21" s="22">
        <v>11952000</v>
      </c>
      <c r="L21" s="22">
        <f t="shared" si="0"/>
        <v>11952000</v>
      </c>
      <c r="M21" s="21" t="s">
        <v>48</v>
      </c>
      <c r="N21" s="21" t="s">
        <v>31</v>
      </c>
      <c r="O21" s="21" t="s">
        <v>78</v>
      </c>
      <c r="P21" s="13">
        <v>0</v>
      </c>
      <c r="Q21" s="21" t="s">
        <v>120</v>
      </c>
    </row>
    <row r="22" spans="1:17" ht="108.75" customHeight="1" x14ac:dyDescent="0.25">
      <c r="A22" s="12">
        <v>9</v>
      </c>
      <c r="B22" s="21" t="s">
        <v>76</v>
      </c>
      <c r="C22" s="12" t="s">
        <v>20</v>
      </c>
      <c r="D22" s="12"/>
      <c r="E22" s="21" t="s">
        <v>28</v>
      </c>
      <c r="F22" s="21" t="s">
        <v>93</v>
      </c>
      <c r="G22" s="21" t="s">
        <v>33</v>
      </c>
      <c r="H22" s="24" t="s">
        <v>83</v>
      </c>
      <c r="I22" s="21" t="s">
        <v>27</v>
      </c>
      <c r="J22" s="22">
        <v>1</v>
      </c>
      <c r="K22" s="22">
        <v>1992000</v>
      </c>
      <c r="L22" s="22">
        <f t="shared" si="0"/>
        <v>1992000</v>
      </c>
      <c r="M22" s="21" t="s">
        <v>48</v>
      </c>
      <c r="N22" s="21" t="s">
        <v>47</v>
      </c>
      <c r="O22" s="21" t="s">
        <v>78</v>
      </c>
      <c r="P22" s="13">
        <v>0</v>
      </c>
      <c r="Q22" s="21" t="s">
        <v>120</v>
      </c>
    </row>
    <row r="23" spans="1:17" ht="80.25" customHeight="1" x14ac:dyDescent="0.25">
      <c r="A23" s="12">
        <v>10</v>
      </c>
      <c r="B23" s="21" t="s">
        <v>76</v>
      </c>
      <c r="C23" s="12" t="s">
        <v>20</v>
      </c>
      <c r="D23" s="12"/>
      <c r="E23" s="24" t="s">
        <v>58</v>
      </c>
      <c r="F23" s="21" t="s">
        <v>59</v>
      </c>
      <c r="G23" s="21" t="s">
        <v>33</v>
      </c>
      <c r="H23" s="24" t="s">
        <v>97</v>
      </c>
      <c r="I23" s="21" t="s">
        <v>27</v>
      </c>
      <c r="J23" s="22">
        <v>1</v>
      </c>
      <c r="K23" s="22">
        <v>402164.29</v>
      </c>
      <c r="L23" s="22">
        <f t="shared" si="0"/>
        <v>402164.29</v>
      </c>
      <c r="M23" s="21" t="s">
        <v>48</v>
      </c>
      <c r="N23" s="24" t="s">
        <v>31</v>
      </c>
      <c r="O23" s="21" t="s">
        <v>78</v>
      </c>
      <c r="P23" s="21">
        <v>100</v>
      </c>
      <c r="Q23" s="21" t="s">
        <v>120</v>
      </c>
    </row>
    <row r="24" spans="1:17" ht="67.5" customHeight="1" x14ac:dyDescent="0.25">
      <c r="A24" s="12">
        <v>11</v>
      </c>
      <c r="B24" s="21" t="s">
        <v>76</v>
      </c>
      <c r="C24" s="12" t="s">
        <v>20</v>
      </c>
      <c r="D24" s="12"/>
      <c r="E24" s="24" t="s">
        <v>98</v>
      </c>
      <c r="F24" s="21" t="s">
        <v>64</v>
      </c>
      <c r="G24" s="21" t="s">
        <v>30</v>
      </c>
      <c r="H24" s="21"/>
      <c r="I24" s="21" t="s">
        <v>27</v>
      </c>
      <c r="J24" s="22">
        <v>1</v>
      </c>
      <c r="K24" s="22">
        <v>204000</v>
      </c>
      <c r="L24" s="22">
        <f t="shared" si="0"/>
        <v>204000</v>
      </c>
      <c r="M24" s="21" t="s">
        <v>48</v>
      </c>
      <c r="N24" s="21" t="s">
        <v>24</v>
      </c>
      <c r="O24" s="21" t="s">
        <v>78</v>
      </c>
      <c r="P24" s="13">
        <v>0</v>
      </c>
      <c r="Q24" s="21" t="s">
        <v>120</v>
      </c>
    </row>
    <row r="25" spans="1:17" ht="67.5" customHeight="1" x14ac:dyDescent="0.25">
      <c r="A25" s="12">
        <v>12</v>
      </c>
      <c r="B25" s="21" t="s">
        <v>76</v>
      </c>
      <c r="C25" s="12" t="s">
        <v>20</v>
      </c>
      <c r="D25" s="12"/>
      <c r="E25" s="24" t="s">
        <v>58</v>
      </c>
      <c r="F25" s="21" t="s">
        <v>65</v>
      </c>
      <c r="G25" s="21" t="s">
        <v>30</v>
      </c>
      <c r="H25" s="21"/>
      <c r="I25" s="21" t="s">
        <v>27</v>
      </c>
      <c r="J25" s="22">
        <v>1</v>
      </c>
      <c r="K25" s="22">
        <v>252000</v>
      </c>
      <c r="L25" s="22">
        <f t="shared" si="0"/>
        <v>252000</v>
      </c>
      <c r="M25" s="21" t="s">
        <v>48</v>
      </c>
      <c r="N25" s="21" t="s">
        <v>24</v>
      </c>
      <c r="O25" s="21" t="s">
        <v>78</v>
      </c>
      <c r="P25" s="13">
        <v>0</v>
      </c>
      <c r="Q25" s="21" t="s">
        <v>120</v>
      </c>
    </row>
    <row r="26" spans="1:17" ht="67.5" customHeight="1" x14ac:dyDescent="0.25">
      <c r="A26" s="12">
        <v>13</v>
      </c>
      <c r="B26" s="21" t="s">
        <v>76</v>
      </c>
      <c r="C26" s="12" t="s">
        <v>20</v>
      </c>
      <c r="D26" s="12"/>
      <c r="E26" s="24" t="s">
        <v>58</v>
      </c>
      <c r="F26" s="21" t="s">
        <v>66</v>
      </c>
      <c r="G26" s="21" t="s">
        <v>30</v>
      </c>
      <c r="H26" s="21"/>
      <c r="I26" s="21" t="s">
        <v>27</v>
      </c>
      <c r="J26" s="22">
        <v>1</v>
      </c>
      <c r="K26" s="22">
        <v>865000</v>
      </c>
      <c r="L26" s="22">
        <f t="shared" si="0"/>
        <v>865000</v>
      </c>
      <c r="M26" s="21" t="s">
        <v>48</v>
      </c>
      <c r="N26" s="21" t="s">
        <v>24</v>
      </c>
      <c r="O26" s="21" t="s">
        <v>78</v>
      </c>
      <c r="P26" s="13">
        <v>0</v>
      </c>
      <c r="Q26" s="21" t="s">
        <v>120</v>
      </c>
    </row>
    <row r="27" spans="1:17" ht="80.25" customHeight="1" x14ac:dyDescent="0.25">
      <c r="A27" s="12">
        <v>14</v>
      </c>
      <c r="B27" s="21" t="s">
        <v>76</v>
      </c>
      <c r="C27" s="12" t="s">
        <v>20</v>
      </c>
      <c r="D27" s="12"/>
      <c r="E27" s="24" t="s">
        <v>94</v>
      </c>
      <c r="F27" s="21" t="s">
        <v>29</v>
      </c>
      <c r="G27" s="21" t="s">
        <v>53</v>
      </c>
      <c r="H27" s="21"/>
      <c r="I27" s="21" t="s">
        <v>27</v>
      </c>
      <c r="J27" s="22">
        <v>1</v>
      </c>
      <c r="K27" s="22">
        <v>20791666.66</v>
      </c>
      <c r="L27" s="22">
        <f t="shared" si="0"/>
        <v>20791666.66</v>
      </c>
      <c r="M27" s="21" t="s">
        <v>48</v>
      </c>
      <c r="N27" s="21" t="s">
        <v>31</v>
      </c>
      <c r="O27" s="21" t="s">
        <v>78</v>
      </c>
      <c r="P27" s="13">
        <v>0</v>
      </c>
      <c r="Q27" s="21" t="s">
        <v>120</v>
      </c>
    </row>
    <row r="28" spans="1:17" ht="80.25" customHeight="1" x14ac:dyDescent="0.25">
      <c r="A28" s="12">
        <v>15</v>
      </c>
      <c r="B28" s="21" t="s">
        <v>76</v>
      </c>
      <c r="C28" s="12" t="s">
        <v>20</v>
      </c>
      <c r="D28" s="12"/>
      <c r="E28" s="24" t="s">
        <v>94</v>
      </c>
      <c r="F28" s="21" t="s">
        <v>46</v>
      </c>
      <c r="G28" s="21" t="s">
        <v>33</v>
      </c>
      <c r="H28" s="24" t="s">
        <v>83</v>
      </c>
      <c r="I28" s="21" t="s">
        <v>27</v>
      </c>
      <c r="J28" s="22">
        <v>1</v>
      </c>
      <c r="K28" s="22">
        <v>4158333.34</v>
      </c>
      <c r="L28" s="22">
        <f t="shared" si="0"/>
        <v>4158333.34</v>
      </c>
      <c r="M28" s="21" t="s">
        <v>48</v>
      </c>
      <c r="N28" s="21" t="s">
        <v>47</v>
      </c>
      <c r="O28" s="21" t="s">
        <v>78</v>
      </c>
      <c r="P28" s="13">
        <v>0</v>
      </c>
      <c r="Q28" s="21" t="s">
        <v>120</v>
      </c>
    </row>
    <row r="29" spans="1:17" ht="80.25" customHeight="1" x14ac:dyDescent="0.25">
      <c r="A29" s="12">
        <v>16</v>
      </c>
      <c r="B29" s="21" t="s">
        <v>76</v>
      </c>
      <c r="C29" s="12" t="s">
        <v>20</v>
      </c>
      <c r="D29" s="12"/>
      <c r="E29" s="24" t="s">
        <v>62</v>
      </c>
      <c r="F29" s="21" t="s">
        <v>63</v>
      </c>
      <c r="G29" s="21" t="s">
        <v>30</v>
      </c>
      <c r="H29" s="21"/>
      <c r="I29" s="21" t="s">
        <v>27</v>
      </c>
      <c r="J29" s="22">
        <v>1</v>
      </c>
      <c r="K29" s="22">
        <v>430140</v>
      </c>
      <c r="L29" s="22">
        <f t="shared" si="0"/>
        <v>430140</v>
      </c>
      <c r="M29" s="21" t="s">
        <v>48</v>
      </c>
      <c r="N29" s="21" t="s">
        <v>24</v>
      </c>
      <c r="O29" s="21" t="s">
        <v>78</v>
      </c>
      <c r="P29" s="13">
        <v>0</v>
      </c>
      <c r="Q29" s="21" t="s">
        <v>120</v>
      </c>
    </row>
    <row r="30" spans="1:17" ht="80.25" customHeight="1" x14ac:dyDescent="0.25">
      <c r="A30" s="12">
        <v>17</v>
      </c>
      <c r="B30" s="21" t="s">
        <v>76</v>
      </c>
      <c r="C30" s="12" t="s">
        <v>20</v>
      </c>
      <c r="D30" s="12"/>
      <c r="E30" s="24" t="s">
        <v>72</v>
      </c>
      <c r="F30" s="21" t="s">
        <v>71</v>
      </c>
      <c r="G30" s="21" t="s">
        <v>26</v>
      </c>
      <c r="H30" s="21"/>
      <c r="I30" s="21" t="s">
        <v>27</v>
      </c>
      <c r="J30" s="22">
        <v>1</v>
      </c>
      <c r="K30" s="22">
        <v>2140000</v>
      </c>
      <c r="L30" s="22">
        <f t="shared" si="0"/>
        <v>2140000</v>
      </c>
      <c r="M30" s="21" t="s">
        <v>48</v>
      </c>
      <c r="N30" s="21" t="s">
        <v>24</v>
      </c>
      <c r="O30" s="21" t="s">
        <v>78</v>
      </c>
      <c r="P30" s="13">
        <v>0</v>
      </c>
      <c r="Q30" s="21" t="s">
        <v>120</v>
      </c>
    </row>
    <row r="31" spans="1:17" ht="19.5" customHeight="1" x14ac:dyDescent="0.25">
      <c r="A31" s="12"/>
      <c r="B31" s="21"/>
      <c r="C31" s="12"/>
      <c r="D31" s="12"/>
      <c r="E31" s="21"/>
      <c r="F31" s="21"/>
      <c r="G31" s="21"/>
      <c r="H31" s="21"/>
      <c r="I31" s="21"/>
      <c r="J31" s="22"/>
      <c r="K31" s="17" t="s">
        <v>2</v>
      </c>
      <c r="L31" s="17">
        <f>SUM(L18:L30)</f>
        <v>50969304.290000007</v>
      </c>
      <c r="M31" s="21"/>
      <c r="N31" s="21"/>
      <c r="O31" s="21"/>
      <c r="P31" s="13"/>
      <c r="Q31" s="21"/>
    </row>
    <row r="32" spans="1:17" ht="19.5" customHeight="1" x14ac:dyDescent="0.25">
      <c r="A32" s="28" t="s">
        <v>49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30"/>
    </row>
    <row r="33" spans="1:17" ht="70.5" customHeight="1" x14ac:dyDescent="0.25">
      <c r="A33" s="12">
        <v>18</v>
      </c>
      <c r="B33" s="21" t="s">
        <v>76</v>
      </c>
      <c r="C33" s="12" t="s">
        <v>20</v>
      </c>
      <c r="D33" s="12"/>
      <c r="E33" s="24" t="s">
        <v>81</v>
      </c>
      <c r="F33" s="21" t="s">
        <v>34</v>
      </c>
      <c r="G33" s="21" t="s">
        <v>26</v>
      </c>
      <c r="H33" s="21"/>
      <c r="I33" s="21" t="s">
        <v>27</v>
      </c>
      <c r="J33" s="22">
        <v>1</v>
      </c>
      <c r="K33" s="22">
        <v>79760833.319999993</v>
      </c>
      <c r="L33" s="22">
        <f t="shared" ref="L33:L34" si="1">J33*K33</f>
        <v>79760833.319999993</v>
      </c>
      <c r="M33" s="21" t="s">
        <v>23</v>
      </c>
      <c r="N33" s="21" t="s">
        <v>82</v>
      </c>
      <c r="O33" s="21" t="s">
        <v>78</v>
      </c>
      <c r="P33" s="13">
        <v>0</v>
      </c>
      <c r="Q33" s="21" t="s">
        <v>120</v>
      </c>
    </row>
    <row r="34" spans="1:17" ht="70.5" customHeight="1" x14ac:dyDescent="0.25">
      <c r="A34" s="12">
        <v>19</v>
      </c>
      <c r="B34" s="21" t="s">
        <v>76</v>
      </c>
      <c r="C34" s="12" t="s">
        <v>20</v>
      </c>
      <c r="D34" s="12"/>
      <c r="E34" s="24" t="s">
        <v>81</v>
      </c>
      <c r="F34" s="21" t="s">
        <v>32</v>
      </c>
      <c r="G34" s="24" t="s">
        <v>33</v>
      </c>
      <c r="H34" s="24" t="s">
        <v>83</v>
      </c>
      <c r="I34" s="21" t="s">
        <v>27</v>
      </c>
      <c r="J34" s="22">
        <v>1</v>
      </c>
      <c r="K34" s="22">
        <v>15952166.68</v>
      </c>
      <c r="L34" s="22">
        <f t="shared" si="1"/>
        <v>15952166.68</v>
      </c>
      <c r="M34" s="21" t="s">
        <v>23</v>
      </c>
      <c r="N34" s="21" t="s">
        <v>84</v>
      </c>
      <c r="O34" s="21" t="s">
        <v>78</v>
      </c>
      <c r="P34" s="13">
        <v>0</v>
      </c>
      <c r="Q34" s="21" t="s">
        <v>120</v>
      </c>
    </row>
    <row r="35" spans="1:17" ht="19.5" customHeight="1" x14ac:dyDescent="0.25">
      <c r="A35" s="12"/>
      <c r="B35" s="21"/>
      <c r="C35" s="12"/>
      <c r="D35" s="12"/>
      <c r="E35" s="21"/>
      <c r="F35" s="21"/>
      <c r="G35" s="21"/>
      <c r="H35" s="21"/>
      <c r="I35" s="21"/>
      <c r="J35" s="22"/>
      <c r="K35" s="17" t="s">
        <v>2</v>
      </c>
      <c r="L35" s="17">
        <f>SUM(L33:L34)</f>
        <v>95713000</v>
      </c>
      <c r="M35" s="21"/>
      <c r="N35" s="21"/>
      <c r="O35" s="21"/>
      <c r="P35" s="13"/>
      <c r="Q35" s="21"/>
    </row>
    <row r="36" spans="1:17" ht="21.75" customHeight="1" x14ac:dyDescent="0.25">
      <c r="A36" s="28" t="s">
        <v>67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30"/>
    </row>
    <row r="37" spans="1:17" ht="66" customHeight="1" x14ac:dyDescent="0.25">
      <c r="A37" s="12">
        <v>20</v>
      </c>
      <c r="B37" s="21" t="s">
        <v>76</v>
      </c>
      <c r="C37" s="12" t="s">
        <v>20</v>
      </c>
      <c r="D37" s="12"/>
      <c r="E37" s="24" t="s">
        <v>68</v>
      </c>
      <c r="F37" s="21" t="s">
        <v>69</v>
      </c>
      <c r="G37" s="21" t="s">
        <v>30</v>
      </c>
      <c r="H37" s="21"/>
      <c r="I37" s="21" t="s">
        <v>27</v>
      </c>
      <c r="J37" s="22">
        <v>1</v>
      </c>
      <c r="K37" s="22">
        <v>50000</v>
      </c>
      <c r="L37" s="22">
        <f t="shared" ref="L37:L38" si="2">J37*K37</f>
        <v>50000</v>
      </c>
      <c r="M37" s="21" t="s">
        <v>48</v>
      </c>
      <c r="N37" s="21" t="s">
        <v>24</v>
      </c>
      <c r="O37" s="21" t="s">
        <v>78</v>
      </c>
      <c r="P37" s="13">
        <v>0</v>
      </c>
      <c r="Q37" s="21" t="s">
        <v>120</v>
      </c>
    </row>
    <row r="38" spans="1:17" ht="66" customHeight="1" x14ac:dyDescent="0.25">
      <c r="A38" s="12">
        <v>21</v>
      </c>
      <c r="B38" s="21" t="s">
        <v>76</v>
      </c>
      <c r="C38" s="12" t="s">
        <v>20</v>
      </c>
      <c r="D38" s="12"/>
      <c r="E38" s="24" t="s">
        <v>99</v>
      </c>
      <c r="F38" s="21" t="s">
        <v>70</v>
      </c>
      <c r="G38" s="21" t="s">
        <v>30</v>
      </c>
      <c r="H38" s="21"/>
      <c r="I38" s="21" t="s">
        <v>27</v>
      </c>
      <c r="J38" s="22">
        <v>1</v>
      </c>
      <c r="K38" s="22">
        <v>6878000</v>
      </c>
      <c r="L38" s="22">
        <f t="shared" si="2"/>
        <v>6878000</v>
      </c>
      <c r="M38" s="21" t="s">
        <v>48</v>
      </c>
      <c r="N38" s="21" t="s">
        <v>24</v>
      </c>
      <c r="O38" s="21" t="s">
        <v>78</v>
      </c>
      <c r="P38" s="13">
        <v>0</v>
      </c>
      <c r="Q38" s="21" t="s">
        <v>120</v>
      </c>
    </row>
    <row r="39" spans="1:17" ht="20.25" customHeight="1" x14ac:dyDescent="0.25">
      <c r="A39" s="12"/>
      <c r="B39" s="21"/>
      <c r="C39" s="12"/>
      <c r="D39" s="12"/>
      <c r="E39" s="21"/>
      <c r="F39" s="21"/>
      <c r="G39" s="21"/>
      <c r="H39" s="21"/>
      <c r="I39" s="21"/>
      <c r="J39" s="22"/>
      <c r="K39" s="17" t="s">
        <v>2</v>
      </c>
      <c r="L39" s="17">
        <f>SUM(L37:L38)</f>
        <v>6928000</v>
      </c>
      <c r="M39" s="21"/>
      <c r="N39" s="21"/>
      <c r="O39" s="21"/>
      <c r="P39" s="13"/>
      <c r="Q39" s="21"/>
    </row>
    <row r="40" spans="1:17" ht="24" customHeight="1" x14ac:dyDescent="0.25">
      <c r="A40" s="28" t="s">
        <v>50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30"/>
    </row>
    <row r="41" spans="1:17" ht="66.75" customHeight="1" x14ac:dyDescent="0.25">
      <c r="A41" s="12">
        <v>22</v>
      </c>
      <c r="B41" s="21" t="s">
        <v>76</v>
      </c>
      <c r="C41" s="12" t="s">
        <v>20</v>
      </c>
      <c r="D41" s="12"/>
      <c r="E41" s="24" t="s">
        <v>85</v>
      </c>
      <c r="F41" s="21" t="s">
        <v>35</v>
      </c>
      <c r="G41" s="21" t="s">
        <v>26</v>
      </c>
      <c r="H41" s="21"/>
      <c r="I41" s="21" t="s">
        <v>27</v>
      </c>
      <c r="J41" s="22">
        <v>1</v>
      </c>
      <c r="K41" s="22">
        <v>2000000</v>
      </c>
      <c r="L41" s="22">
        <f t="shared" ref="L41:L45" si="3">J41*K41</f>
        <v>2000000</v>
      </c>
      <c r="M41" s="21" t="s">
        <v>23</v>
      </c>
      <c r="N41" s="21" t="s">
        <v>24</v>
      </c>
      <c r="O41" s="21" t="s">
        <v>78</v>
      </c>
      <c r="P41" s="13">
        <v>0</v>
      </c>
      <c r="Q41" s="21" t="s">
        <v>120</v>
      </c>
    </row>
    <row r="42" spans="1:17" ht="66.75" customHeight="1" x14ac:dyDescent="0.25">
      <c r="A42" s="12">
        <v>23</v>
      </c>
      <c r="B42" s="21" t="s">
        <v>76</v>
      </c>
      <c r="C42" s="12" t="s">
        <v>20</v>
      </c>
      <c r="D42" s="12"/>
      <c r="E42" s="24" t="s">
        <v>100</v>
      </c>
      <c r="F42" s="21" t="s">
        <v>73</v>
      </c>
      <c r="G42" s="21" t="s">
        <v>30</v>
      </c>
      <c r="H42" s="21"/>
      <c r="I42" s="21" t="s">
        <v>27</v>
      </c>
      <c r="J42" s="22">
        <v>1</v>
      </c>
      <c r="K42" s="22">
        <v>1200000</v>
      </c>
      <c r="L42" s="22">
        <f t="shared" si="3"/>
        <v>1200000</v>
      </c>
      <c r="M42" s="21" t="s">
        <v>48</v>
      </c>
      <c r="N42" s="21" t="s">
        <v>24</v>
      </c>
      <c r="O42" s="21" t="s">
        <v>78</v>
      </c>
      <c r="P42" s="13">
        <v>0</v>
      </c>
      <c r="Q42" s="21" t="s">
        <v>120</v>
      </c>
    </row>
    <row r="43" spans="1:17" ht="66.75" customHeight="1" x14ac:dyDescent="0.25">
      <c r="A43" s="12">
        <v>24</v>
      </c>
      <c r="B43" s="21" t="s">
        <v>76</v>
      </c>
      <c r="C43" s="12" t="s">
        <v>20</v>
      </c>
      <c r="D43" s="12"/>
      <c r="E43" s="24" t="s">
        <v>101</v>
      </c>
      <c r="F43" s="21" t="s">
        <v>74</v>
      </c>
      <c r="G43" s="21" t="s">
        <v>30</v>
      </c>
      <c r="H43" s="21"/>
      <c r="I43" s="21" t="s">
        <v>27</v>
      </c>
      <c r="J43" s="22">
        <v>1</v>
      </c>
      <c r="K43" s="22">
        <v>662000</v>
      </c>
      <c r="L43" s="22">
        <f t="shared" si="3"/>
        <v>662000</v>
      </c>
      <c r="M43" s="21" t="s">
        <v>48</v>
      </c>
      <c r="N43" s="21" t="s">
        <v>24</v>
      </c>
      <c r="O43" s="21" t="s">
        <v>78</v>
      </c>
      <c r="P43" s="13">
        <v>0</v>
      </c>
      <c r="Q43" s="21" t="s">
        <v>120</v>
      </c>
    </row>
    <row r="44" spans="1:17" ht="66.75" customHeight="1" x14ac:dyDescent="0.25">
      <c r="A44" s="12">
        <v>25</v>
      </c>
      <c r="B44" s="21" t="s">
        <v>76</v>
      </c>
      <c r="C44" s="12" t="s">
        <v>20</v>
      </c>
      <c r="D44" s="12"/>
      <c r="E44" s="24" t="s">
        <v>102</v>
      </c>
      <c r="F44" s="21" t="s">
        <v>75</v>
      </c>
      <c r="G44" s="21" t="s">
        <v>30</v>
      </c>
      <c r="H44" s="21"/>
      <c r="I44" s="21" t="s">
        <v>27</v>
      </c>
      <c r="J44" s="22">
        <v>1</v>
      </c>
      <c r="K44" s="22">
        <v>50000</v>
      </c>
      <c r="L44" s="22">
        <f t="shared" si="3"/>
        <v>50000</v>
      </c>
      <c r="M44" s="21" t="s">
        <v>48</v>
      </c>
      <c r="N44" s="21" t="s">
        <v>24</v>
      </c>
      <c r="O44" s="21" t="s">
        <v>78</v>
      </c>
      <c r="P44" s="13">
        <v>0</v>
      </c>
      <c r="Q44" s="21" t="s">
        <v>120</v>
      </c>
    </row>
    <row r="45" spans="1:17" ht="66.75" customHeight="1" x14ac:dyDescent="0.25">
      <c r="A45" s="12">
        <v>26</v>
      </c>
      <c r="B45" s="21" t="s">
        <v>76</v>
      </c>
      <c r="C45" s="12" t="s">
        <v>20</v>
      </c>
      <c r="D45" s="12"/>
      <c r="E45" s="24" t="s">
        <v>86</v>
      </c>
      <c r="F45" s="21" t="s">
        <v>36</v>
      </c>
      <c r="G45" s="21" t="s">
        <v>30</v>
      </c>
      <c r="H45" s="21"/>
      <c r="I45" s="21" t="s">
        <v>27</v>
      </c>
      <c r="J45" s="22">
        <v>1</v>
      </c>
      <c r="K45" s="22">
        <v>520000</v>
      </c>
      <c r="L45" s="22">
        <f t="shared" si="3"/>
        <v>520000</v>
      </c>
      <c r="M45" s="21" t="s">
        <v>23</v>
      </c>
      <c r="N45" s="21" t="s">
        <v>24</v>
      </c>
      <c r="O45" s="21" t="s">
        <v>78</v>
      </c>
      <c r="P45" s="13">
        <v>0</v>
      </c>
      <c r="Q45" s="21" t="s">
        <v>120</v>
      </c>
    </row>
    <row r="46" spans="1:17" ht="17.25" customHeight="1" x14ac:dyDescent="0.25">
      <c r="A46" s="12"/>
      <c r="B46" s="21"/>
      <c r="C46" s="12"/>
      <c r="D46" s="12"/>
      <c r="E46" s="21"/>
      <c r="F46" s="21"/>
      <c r="G46" s="21"/>
      <c r="H46" s="21"/>
      <c r="I46" s="21"/>
      <c r="J46" s="22"/>
      <c r="K46" s="17" t="s">
        <v>2</v>
      </c>
      <c r="L46" s="17">
        <f>SUM(L41:L45)</f>
        <v>4432000</v>
      </c>
      <c r="M46" s="21"/>
      <c r="N46" s="21"/>
      <c r="O46" s="21"/>
      <c r="P46" s="13"/>
      <c r="Q46" s="21"/>
    </row>
    <row r="47" spans="1:17" ht="19.5" customHeight="1" x14ac:dyDescent="0.25">
      <c r="A47" s="28" t="s">
        <v>51</v>
      </c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30"/>
    </row>
    <row r="48" spans="1:17" ht="65.25" customHeight="1" x14ac:dyDescent="0.25">
      <c r="A48" s="12">
        <v>27</v>
      </c>
      <c r="B48" s="21" t="s">
        <v>76</v>
      </c>
      <c r="C48" s="12" t="s">
        <v>20</v>
      </c>
      <c r="D48" s="12"/>
      <c r="E48" s="24" t="s">
        <v>89</v>
      </c>
      <c r="F48" s="21" t="s">
        <v>40</v>
      </c>
      <c r="G48" s="21" t="s">
        <v>30</v>
      </c>
      <c r="H48" s="21"/>
      <c r="I48" s="21" t="s">
        <v>27</v>
      </c>
      <c r="J48" s="22">
        <v>1</v>
      </c>
      <c r="K48" s="22">
        <v>250000</v>
      </c>
      <c r="L48" s="22">
        <f t="shared" ref="L48:L52" si="4">J48*K48</f>
        <v>250000</v>
      </c>
      <c r="M48" s="21" t="s">
        <v>23</v>
      </c>
      <c r="N48" s="21" t="s">
        <v>24</v>
      </c>
      <c r="O48" s="21" t="s">
        <v>78</v>
      </c>
      <c r="P48" s="13">
        <v>0</v>
      </c>
      <c r="Q48" s="21" t="s">
        <v>120</v>
      </c>
    </row>
    <row r="49" spans="1:17" ht="65.25" customHeight="1" x14ac:dyDescent="0.25">
      <c r="A49" s="12">
        <v>28</v>
      </c>
      <c r="B49" s="21" t="s">
        <v>76</v>
      </c>
      <c r="C49" s="12" t="s">
        <v>20</v>
      </c>
      <c r="D49" s="12"/>
      <c r="E49" s="24" t="s">
        <v>90</v>
      </c>
      <c r="F49" s="21" t="s">
        <v>41</v>
      </c>
      <c r="G49" s="21" t="s">
        <v>30</v>
      </c>
      <c r="H49" s="21"/>
      <c r="I49" s="21" t="s">
        <v>27</v>
      </c>
      <c r="J49" s="22">
        <v>1</v>
      </c>
      <c r="K49" s="22">
        <v>400000</v>
      </c>
      <c r="L49" s="22">
        <f t="shared" si="4"/>
        <v>400000</v>
      </c>
      <c r="M49" s="21" t="s">
        <v>23</v>
      </c>
      <c r="N49" s="21" t="s">
        <v>24</v>
      </c>
      <c r="O49" s="21" t="s">
        <v>78</v>
      </c>
      <c r="P49" s="13">
        <v>0</v>
      </c>
      <c r="Q49" s="21" t="s">
        <v>120</v>
      </c>
    </row>
    <row r="50" spans="1:17" ht="65.25" customHeight="1" x14ac:dyDescent="0.25">
      <c r="A50" s="12">
        <v>29</v>
      </c>
      <c r="B50" s="21" t="s">
        <v>76</v>
      </c>
      <c r="C50" s="12" t="s">
        <v>20</v>
      </c>
      <c r="D50" s="12"/>
      <c r="E50" s="24" t="s">
        <v>87</v>
      </c>
      <c r="F50" s="21" t="s">
        <v>37</v>
      </c>
      <c r="G50" s="21" t="s">
        <v>26</v>
      </c>
      <c r="H50" s="21"/>
      <c r="I50" s="21" t="s">
        <v>27</v>
      </c>
      <c r="J50" s="22">
        <v>1</v>
      </c>
      <c r="K50" s="22">
        <v>540000</v>
      </c>
      <c r="L50" s="22">
        <f t="shared" si="4"/>
        <v>540000</v>
      </c>
      <c r="M50" s="21" t="s">
        <v>23</v>
      </c>
      <c r="N50" s="21" t="s">
        <v>24</v>
      </c>
      <c r="O50" s="21" t="s">
        <v>78</v>
      </c>
      <c r="P50" s="13">
        <v>0</v>
      </c>
      <c r="Q50" s="21" t="s">
        <v>120</v>
      </c>
    </row>
    <row r="51" spans="1:17" ht="65.25" customHeight="1" x14ac:dyDescent="0.25">
      <c r="A51" s="12">
        <v>30</v>
      </c>
      <c r="B51" s="21" t="s">
        <v>76</v>
      </c>
      <c r="C51" s="12" t="s">
        <v>20</v>
      </c>
      <c r="D51" s="12"/>
      <c r="E51" s="24" t="s">
        <v>87</v>
      </c>
      <c r="F51" s="21" t="s">
        <v>38</v>
      </c>
      <c r="G51" s="21" t="s">
        <v>26</v>
      </c>
      <c r="H51" s="21"/>
      <c r="I51" s="21" t="s">
        <v>27</v>
      </c>
      <c r="J51" s="22">
        <v>1</v>
      </c>
      <c r="K51" s="22">
        <v>835714.5</v>
      </c>
      <c r="L51" s="22">
        <f t="shared" si="4"/>
        <v>835714.5</v>
      </c>
      <c r="M51" s="21" t="s">
        <v>23</v>
      </c>
      <c r="N51" s="21" t="s">
        <v>24</v>
      </c>
      <c r="O51" s="21" t="s">
        <v>78</v>
      </c>
      <c r="P51" s="13">
        <v>0</v>
      </c>
      <c r="Q51" s="21" t="s">
        <v>120</v>
      </c>
    </row>
    <row r="52" spans="1:17" ht="65.25" customHeight="1" x14ac:dyDescent="0.25">
      <c r="A52" s="12">
        <v>31</v>
      </c>
      <c r="B52" s="21" t="s">
        <v>76</v>
      </c>
      <c r="C52" s="12" t="s">
        <v>20</v>
      </c>
      <c r="D52" s="12"/>
      <c r="E52" s="24" t="s">
        <v>88</v>
      </c>
      <c r="F52" s="21" t="s">
        <v>39</v>
      </c>
      <c r="G52" s="21" t="s">
        <v>26</v>
      </c>
      <c r="H52" s="21"/>
      <c r="I52" s="21" t="s">
        <v>27</v>
      </c>
      <c r="J52" s="22">
        <v>1</v>
      </c>
      <c r="K52" s="22">
        <v>1200000</v>
      </c>
      <c r="L52" s="22">
        <f t="shared" si="4"/>
        <v>1200000</v>
      </c>
      <c r="M52" s="21" t="s">
        <v>23</v>
      </c>
      <c r="N52" s="21" t="s">
        <v>24</v>
      </c>
      <c r="O52" s="21" t="s">
        <v>78</v>
      </c>
      <c r="P52" s="13">
        <v>0</v>
      </c>
      <c r="Q52" s="21" t="s">
        <v>120</v>
      </c>
    </row>
    <row r="53" spans="1:17" ht="19.5" customHeight="1" x14ac:dyDescent="0.25">
      <c r="A53" s="12"/>
      <c r="B53" s="21"/>
      <c r="C53" s="12"/>
      <c r="D53" s="12"/>
      <c r="E53" s="21"/>
      <c r="F53" s="21"/>
      <c r="G53" s="21"/>
      <c r="H53" s="21"/>
      <c r="I53" s="21"/>
      <c r="J53" s="22"/>
      <c r="K53" s="17" t="s">
        <v>2</v>
      </c>
      <c r="L53" s="17">
        <f>SUM(L48:L52)</f>
        <v>3225714.5</v>
      </c>
      <c r="M53" s="21"/>
      <c r="N53" s="21"/>
      <c r="O53" s="21"/>
      <c r="P53" s="13"/>
      <c r="Q53" s="21"/>
    </row>
    <row r="54" spans="1:17" ht="22.5" customHeight="1" x14ac:dyDescent="0.25">
      <c r="A54" s="28" t="s">
        <v>115</v>
      </c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30"/>
    </row>
    <row r="55" spans="1:17" ht="76.5" customHeight="1" x14ac:dyDescent="0.25">
      <c r="A55" s="12">
        <v>32</v>
      </c>
      <c r="B55" s="21" t="s">
        <v>76</v>
      </c>
      <c r="C55" s="12" t="s">
        <v>20</v>
      </c>
      <c r="D55" s="12"/>
      <c r="E55" s="24" t="s">
        <v>103</v>
      </c>
      <c r="F55" s="21" t="s">
        <v>104</v>
      </c>
      <c r="G55" s="21" t="s">
        <v>30</v>
      </c>
      <c r="H55" s="21"/>
      <c r="I55" s="21" t="s">
        <v>27</v>
      </c>
      <c r="J55" s="22">
        <v>1</v>
      </c>
      <c r="K55" s="22">
        <v>1000000</v>
      </c>
      <c r="L55" s="22">
        <f t="shared" ref="L55:L57" si="5">J55*K55</f>
        <v>1000000</v>
      </c>
      <c r="M55" s="21" t="s">
        <v>48</v>
      </c>
      <c r="N55" s="21" t="s">
        <v>24</v>
      </c>
      <c r="O55" s="21" t="s">
        <v>78</v>
      </c>
      <c r="P55" s="13">
        <v>0</v>
      </c>
      <c r="Q55" s="24" t="s">
        <v>105</v>
      </c>
    </row>
    <row r="56" spans="1:17" ht="76.5" customHeight="1" x14ac:dyDescent="0.25">
      <c r="A56" s="12">
        <v>33</v>
      </c>
      <c r="B56" s="21" t="s">
        <v>76</v>
      </c>
      <c r="C56" s="12" t="s">
        <v>20</v>
      </c>
      <c r="D56" s="12"/>
      <c r="E56" s="24" t="s">
        <v>106</v>
      </c>
      <c r="F56" s="21" t="s">
        <v>107</v>
      </c>
      <c r="G56" s="21" t="s">
        <v>33</v>
      </c>
      <c r="H56" s="24" t="s">
        <v>97</v>
      </c>
      <c r="I56" s="21" t="s">
        <v>27</v>
      </c>
      <c r="J56" s="22">
        <v>1</v>
      </c>
      <c r="K56" s="22">
        <v>10000</v>
      </c>
      <c r="L56" s="22">
        <f t="shared" si="5"/>
        <v>10000</v>
      </c>
      <c r="M56" s="21" t="s">
        <v>48</v>
      </c>
      <c r="N56" s="21" t="s">
        <v>31</v>
      </c>
      <c r="O56" s="21" t="s">
        <v>78</v>
      </c>
      <c r="P56" s="21">
        <v>100</v>
      </c>
      <c r="Q56" s="21" t="s">
        <v>120</v>
      </c>
    </row>
    <row r="57" spans="1:17" ht="76.5" customHeight="1" x14ac:dyDescent="0.25">
      <c r="A57" s="12">
        <v>34</v>
      </c>
      <c r="B57" s="21" t="s">
        <v>76</v>
      </c>
      <c r="C57" s="12" t="s">
        <v>20</v>
      </c>
      <c r="D57" s="12"/>
      <c r="E57" s="24" t="s">
        <v>108</v>
      </c>
      <c r="F57" s="21" t="s">
        <v>109</v>
      </c>
      <c r="G57" s="21" t="s">
        <v>30</v>
      </c>
      <c r="H57" s="21"/>
      <c r="I57" s="21" t="s">
        <v>92</v>
      </c>
      <c r="J57" s="22">
        <v>1</v>
      </c>
      <c r="K57" s="22">
        <v>69000</v>
      </c>
      <c r="L57" s="22">
        <f t="shared" si="5"/>
        <v>69000</v>
      </c>
      <c r="M57" s="21" t="s">
        <v>48</v>
      </c>
      <c r="N57" s="21" t="s">
        <v>24</v>
      </c>
      <c r="O57" s="21" t="s">
        <v>78</v>
      </c>
      <c r="P57" s="13">
        <v>0</v>
      </c>
      <c r="Q57" s="21" t="s">
        <v>120</v>
      </c>
    </row>
    <row r="58" spans="1:17" ht="22.5" customHeight="1" x14ac:dyDescent="0.25">
      <c r="A58" s="12"/>
      <c r="B58" s="21"/>
      <c r="C58" s="12"/>
      <c r="D58" s="12"/>
      <c r="E58" s="21"/>
      <c r="F58" s="21"/>
      <c r="G58" s="21"/>
      <c r="H58" s="21"/>
      <c r="I58" s="21"/>
      <c r="J58" s="22"/>
      <c r="K58" s="17" t="s">
        <v>2</v>
      </c>
      <c r="L58" s="17">
        <f>SUM(L55:L57)</f>
        <v>1079000</v>
      </c>
      <c r="M58" s="21"/>
      <c r="N58" s="21"/>
      <c r="O58" s="21"/>
      <c r="P58" s="13"/>
      <c r="Q58" s="21"/>
    </row>
    <row r="59" spans="1:17" ht="24.75" customHeight="1" x14ac:dyDescent="0.25">
      <c r="A59" s="28" t="s">
        <v>52</v>
      </c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30"/>
    </row>
    <row r="60" spans="1:17" ht="75" customHeight="1" x14ac:dyDescent="0.25">
      <c r="A60" s="12">
        <v>35</v>
      </c>
      <c r="B60" s="21" t="s">
        <v>76</v>
      </c>
      <c r="C60" s="12" t="s">
        <v>20</v>
      </c>
      <c r="D60" s="12" t="s">
        <v>1</v>
      </c>
      <c r="E60" s="24" t="s">
        <v>43</v>
      </c>
      <c r="F60" s="21" t="s">
        <v>91</v>
      </c>
      <c r="G60" s="21" t="s">
        <v>26</v>
      </c>
      <c r="H60" s="21"/>
      <c r="I60" s="21" t="s">
        <v>92</v>
      </c>
      <c r="J60" s="22">
        <v>1</v>
      </c>
      <c r="K60" s="22">
        <v>62392545</v>
      </c>
      <c r="L60" s="22">
        <f t="shared" ref="L60:L64" si="6">J60*K60</f>
        <v>62392545</v>
      </c>
      <c r="M60" s="21" t="s">
        <v>23</v>
      </c>
      <c r="N60" s="21" t="s">
        <v>24</v>
      </c>
      <c r="O60" s="21" t="s">
        <v>78</v>
      </c>
      <c r="P60" s="13">
        <v>0</v>
      </c>
      <c r="Q60" s="21" t="s">
        <v>120</v>
      </c>
    </row>
    <row r="61" spans="1:17" ht="75" customHeight="1" x14ac:dyDescent="0.25">
      <c r="A61" s="12">
        <v>36</v>
      </c>
      <c r="B61" s="21" t="s">
        <v>76</v>
      </c>
      <c r="C61" s="12" t="s">
        <v>20</v>
      </c>
      <c r="D61" s="12" t="s">
        <v>1</v>
      </c>
      <c r="E61" s="24" t="s">
        <v>43</v>
      </c>
      <c r="F61" s="21" t="s">
        <v>44</v>
      </c>
      <c r="G61" s="21" t="s">
        <v>26</v>
      </c>
      <c r="H61" s="21"/>
      <c r="I61" s="21" t="s">
        <v>92</v>
      </c>
      <c r="J61" s="22">
        <v>1</v>
      </c>
      <c r="K61" s="22">
        <v>49405943.75</v>
      </c>
      <c r="L61" s="22">
        <f t="shared" si="6"/>
        <v>49405943.75</v>
      </c>
      <c r="M61" s="21" t="s">
        <v>23</v>
      </c>
      <c r="N61" s="21" t="s">
        <v>24</v>
      </c>
      <c r="O61" s="21" t="s">
        <v>78</v>
      </c>
      <c r="P61" s="13">
        <v>0</v>
      </c>
      <c r="Q61" s="21" t="s">
        <v>120</v>
      </c>
    </row>
    <row r="62" spans="1:17" ht="75" customHeight="1" x14ac:dyDescent="0.25">
      <c r="A62" s="12">
        <v>37</v>
      </c>
      <c r="B62" s="21" t="s">
        <v>76</v>
      </c>
      <c r="C62" s="12" t="s">
        <v>20</v>
      </c>
      <c r="D62" s="12" t="s">
        <v>1</v>
      </c>
      <c r="E62" s="24" t="s">
        <v>43</v>
      </c>
      <c r="F62" s="21" t="s">
        <v>116</v>
      </c>
      <c r="G62" s="21" t="s">
        <v>26</v>
      </c>
      <c r="H62" s="21"/>
      <c r="I62" s="21" t="s">
        <v>92</v>
      </c>
      <c r="J62" s="22">
        <v>1</v>
      </c>
      <c r="K62" s="22">
        <v>73000000</v>
      </c>
      <c r="L62" s="22">
        <f t="shared" si="6"/>
        <v>73000000</v>
      </c>
      <c r="M62" s="21" t="s">
        <v>48</v>
      </c>
      <c r="N62" s="21" t="s">
        <v>24</v>
      </c>
      <c r="O62" s="21" t="s">
        <v>78</v>
      </c>
      <c r="P62" s="13">
        <v>0</v>
      </c>
      <c r="Q62" s="21" t="s">
        <v>120</v>
      </c>
    </row>
    <row r="63" spans="1:17" ht="75" customHeight="1" x14ac:dyDescent="0.25">
      <c r="A63" s="12">
        <v>38</v>
      </c>
      <c r="B63" s="21" t="s">
        <v>76</v>
      </c>
      <c r="C63" s="12" t="s">
        <v>20</v>
      </c>
      <c r="D63" s="12" t="s">
        <v>1</v>
      </c>
      <c r="E63" s="24" t="s">
        <v>43</v>
      </c>
      <c r="F63" s="21" t="s">
        <v>117</v>
      </c>
      <c r="G63" s="21" t="s">
        <v>26</v>
      </c>
      <c r="H63" s="21"/>
      <c r="I63" s="21" t="s">
        <v>92</v>
      </c>
      <c r="J63" s="22">
        <v>1</v>
      </c>
      <c r="K63" s="22">
        <v>61460616</v>
      </c>
      <c r="L63" s="22">
        <f t="shared" si="6"/>
        <v>61460616</v>
      </c>
      <c r="M63" s="21" t="s">
        <v>48</v>
      </c>
      <c r="N63" s="21" t="s">
        <v>24</v>
      </c>
      <c r="O63" s="21" t="s">
        <v>78</v>
      </c>
      <c r="P63" s="13">
        <v>0</v>
      </c>
      <c r="Q63" s="21" t="s">
        <v>120</v>
      </c>
    </row>
    <row r="64" spans="1:17" ht="75" customHeight="1" x14ac:dyDescent="0.25">
      <c r="A64" s="12">
        <v>39</v>
      </c>
      <c r="B64" s="21" t="s">
        <v>76</v>
      </c>
      <c r="C64" s="12" t="s">
        <v>20</v>
      </c>
      <c r="D64" s="12" t="s">
        <v>1</v>
      </c>
      <c r="E64" s="24" t="s">
        <v>43</v>
      </c>
      <c r="F64" s="21" t="s">
        <v>118</v>
      </c>
      <c r="G64" s="21" t="s">
        <v>26</v>
      </c>
      <c r="H64" s="21"/>
      <c r="I64" s="21" t="s">
        <v>92</v>
      </c>
      <c r="J64" s="22">
        <v>1</v>
      </c>
      <c r="K64" s="22">
        <v>68263210</v>
      </c>
      <c r="L64" s="22">
        <f t="shared" si="6"/>
        <v>68263210</v>
      </c>
      <c r="M64" s="21" t="s">
        <v>48</v>
      </c>
      <c r="N64" s="21" t="s">
        <v>24</v>
      </c>
      <c r="O64" s="21" t="s">
        <v>78</v>
      </c>
      <c r="P64" s="13">
        <v>0</v>
      </c>
      <c r="Q64" s="21" t="s">
        <v>120</v>
      </c>
    </row>
    <row r="65" spans="1:17" ht="18.75" customHeight="1" x14ac:dyDescent="0.25">
      <c r="A65" s="12"/>
      <c r="B65" s="14"/>
      <c r="C65" s="14"/>
      <c r="D65" s="15"/>
      <c r="E65" s="13"/>
      <c r="F65" s="13"/>
      <c r="G65" s="13"/>
      <c r="H65" s="13"/>
      <c r="I65" s="13"/>
      <c r="J65" s="16"/>
      <c r="K65" s="17" t="s">
        <v>2</v>
      </c>
      <c r="L65" s="17">
        <f>SUM(L60:L64)</f>
        <v>314522314.75</v>
      </c>
      <c r="M65" s="15"/>
      <c r="N65" s="15"/>
      <c r="O65" s="15"/>
      <c r="P65" s="13"/>
      <c r="Q65" s="15"/>
    </row>
    <row r="66" spans="1:17" ht="18.75" customHeight="1" x14ac:dyDescent="0.25">
      <c r="A66" s="12"/>
      <c r="B66" s="14"/>
      <c r="C66" s="14"/>
      <c r="D66" s="15"/>
      <c r="E66" s="13"/>
      <c r="F66" s="13"/>
      <c r="G66" s="13"/>
      <c r="H66" s="13"/>
      <c r="I66" s="13"/>
      <c r="J66" s="16"/>
      <c r="K66" s="17" t="s">
        <v>42</v>
      </c>
      <c r="L66" s="17">
        <f>L7+L10+L13+L16+L31+L35+L39+L46+L53+L58+L65</f>
        <v>499628533.54000002</v>
      </c>
      <c r="M66" s="15"/>
      <c r="N66" s="15"/>
      <c r="O66" s="15"/>
      <c r="P66" s="15"/>
      <c r="Q66" s="15"/>
    </row>
    <row r="71" spans="1:17" x14ac:dyDescent="0.25">
      <c r="K71" s="25"/>
    </row>
  </sheetData>
  <mergeCells count="14">
    <mergeCell ref="A47:Q47"/>
    <mergeCell ref="A54:Q54"/>
    <mergeCell ref="A59:Q59"/>
    <mergeCell ref="A8:Q8"/>
    <mergeCell ref="A17:Q17"/>
    <mergeCell ref="A32:Q32"/>
    <mergeCell ref="A36:Q36"/>
    <mergeCell ref="A14:Q14"/>
    <mergeCell ref="A40:Q40"/>
    <mergeCell ref="P1:Q1"/>
    <mergeCell ref="A2:Q2"/>
    <mergeCell ref="G3:H3"/>
    <mergeCell ref="A5:Q5"/>
    <mergeCell ref="A11:Q11"/>
  </mergeCells>
  <phoneticPr fontId="6" type="noConversion"/>
  <pageMargins left="0.25" right="0.25" top="0.75" bottom="0.75" header="0.3" footer="0.3"/>
  <pageSetup paperSize="9" scale="4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9995AA-381D-48B0-91FF-12F5C27725A4}">
  <dimension ref="A1:Q40"/>
  <sheetViews>
    <sheetView view="pageBreakPreview" zoomScale="60" zoomScaleNormal="85" workbookViewId="0">
      <selection activeCell="A8" sqref="A8:Q8"/>
    </sheetView>
  </sheetViews>
  <sheetFormatPr defaultRowHeight="15" x14ac:dyDescent="0.25"/>
  <cols>
    <col min="1" max="1" width="6" style="20" customWidth="1"/>
    <col min="2" max="2" width="18" style="20" customWidth="1"/>
    <col min="3" max="3" width="15.28515625" style="20" customWidth="1"/>
    <col min="4" max="4" width="16" style="20" customWidth="1"/>
    <col min="5" max="5" width="18" style="20" customWidth="1"/>
    <col min="6" max="6" width="42.140625" style="20" customWidth="1"/>
    <col min="7" max="7" width="18.28515625" style="20" customWidth="1"/>
    <col min="8" max="8" width="18.140625" style="20" customWidth="1"/>
    <col min="9" max="15" width="18" style="20" customWidth="1"/>
    <col min="16" max="16" width="11" style="20" customWidth="1"/>
    <col min="17" max="17" width="15.7109375" style="20" customWidth="1"/>
  </cols>
  <sheetData>
    <row r="1" spans="1:17" ht="20.25" customHeight="1" x14ac:dyDescent="0.25">
      <c r="A1" s="1"/>
      <c r="B1" s="1"/>
      <c r="C1" s="2"/>
      <c r="D1" s="2"/>
      <c r="E1" s="2"/>
      <c r="F1" s="2"/>
      <c r="G1" s="2"/>
      <c r="H1" s="2"/>
      <c r="I1" s="2"/>
      <c r="J1" s="3"/>
      <c r="K1" s="3"/>
      <c r="L1" s="3"/>
      <c r="M1" s="2"/>
      <c r="N1" s="2"/>
      <c r="O1" s="2"/>
      <c r="P1" s="26" t="s">
        <v>3</v>
      </c>
      <c r="Q1" s="26"/>
    </row>
    <row r="2" spans="1:17" ht="22.5" customHeight="1" x14ac:dyDescent="0.25">
      <c r="A2" s="26" t="s">
        <v>119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</row>
    <row r="3" spans="1:17" ht="70.5" customHeight="1" x14ac:dyDescent="0.25">
      <c r="A3" s="4" t="s">
        <v>0</v>
      </c>
      <c r="B3" s="4" t="s">
        <v>4</v>
      </c>
      <c r="C3" s="5" t="s">
        <v>5</v>
      </c>
      <c r="D3" s="5" t="s">
        <v>6</v>
      </c>
      <c r="E3" s="4" t="s">
        <v>7</v>
      </c>
      <c r="F3" s="4" t="s">
        <v>8</v>
      </c>
      <c r="G3" s="27" t="s">
        <v>9</v>
      </c>
      <c r="H3" s="27"/>
      <c r="I3" s="6" t="s">
        <v>10</v>
      </c>
      <c r="J3" s="7" t="s">
        <v>11</v>
      </c>
      <c r="K3" s="7" t="s">
        <v>12</v>
      </c>
      <c r="L3" s="8" t="s">
        <v>13</v>
      </c>
      <c r="M3" s="9" t="s">
        <v>14</v>
      </c>
      <c r="N3" s="4" t="s">
        <v>15</v>
      </c>
      <c r="O3" s="9" t="s">
        <v>16</v>
      </c>
      <c r="P3" s="10" t="s">
        <v>17</v>
      </c>
      <c r="Q3" s="4" t="s">
        <v>18</v>
      </c>
    </row>
    <row r="4" spans="1:17" ht="18" customHeight="1" x14ac:dyDescent="0.25">
      <c r="A4" s="4">
        <v>1</v>
      </c>
      <c r="B4" s="4">
        <v>2</v>
      </c>
      <c r="C4" s="4">
        <v>3</v>
      </c>
      <c r="D4" s="4">
        <v>4</v>
      </c>
      <c r="E4" s="4">
        <v>5</v>
      </c>
      <c r="F4" s="4">
        <v>6</v>
      </c>
      <c r="G4" s="4">
        <v>7</v>
      </c>
      <c r="H4" s="11" t="s">
        <v>19</v>
      </c>
      <c r="I4" s="6">
        <v>8</v>
      </c>
      <c r="J4" s="7">
        <v>9</v>
      </c>
      <c r="K4" s="8">
        <v>10</v>
      </c>
      <c r="L4" s="7">
        <v>11</v>
      </c>
      <c r="M4" s="6">
        <v>12</v>
      </c>
      <c r="N4" s="4">
        <v>13</v>
      </c>
      <c r="O4" s="6">
        <v>14</v>
      </c>
      <c r="P4" s="4">
        <v>15</v>
      </c>
      <c r="Q4" s="6">
        <v>16</v>
      </c>
    </row>
    <row r="5" spans="1:17" ht="24" customHeight="1" x14ac:dyDescent="0.25">
      <c r="A5" s="28" t="s">
        <v>113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30"/>
    </row>
    <row r="6" spans="1:17" ht="59.25" customHeight="1" x14ac:dyDescent="0.25">
      <c r="A6" s="12">
        <v>1</v>
      </c>
      <c r="B6" s="21" t="s">
        <v>76</v>
      </c>
      <c r="C6" s="12" t="s">
        <v>20</v>
      </c>
      <c r="D6" s="12"/>
      <c r="E6" s="21" t="s">
        <v>79</v>
      </c>
      <c r="F6" s="21" t="s">
        <v>25</v>
      </c>
      <c r="G6" s="21" t="s">
        <v>26</v>
      </c>
      <c r="H6" s="21"/>
      <c r="I6" s="21" t="s">
        <v>27</v>
      </c>
      <c r="J6" s="22">
        <v>1</v>
      </c>
      <c r="K6" s="22">
        <v>10714000</v>
      </c>
      <c r="L6" s="22">
        <f>J6*K6</f>
        <v>10714000</v>
      </c>
      <c r="M6" s="21" t="s">
        <v>48</v>
      </c>
      <c r="N6" s="21" t="s">
        <v>24</v>
      </c>
      <c r="O6" s="21" t="s">
        <v>78</v>
      </c>
      <c r="P6" s="13">
        <v>0</v>
      </c>
      <c r="Q6" s="21" t="s">
        <v>120</v>
      </c>
    </row>
    <row r="7" spans="1:17" ht="24" customHeight="1" x14ac:dyDescent="0.25">
      <c r="A7" s="12"/>
      <c r="B7" s="21"/>
      <c r="C7" s="12"/>
      <c r="D7" s="12"/>
      <c r="E7" s="21"/>
      <c r="F7" s="21"/>
      <c r="G7" s="21"/>
      <c r="H7" s="21"/>
      <c r="I7" s="21"/>
      <c r="J7" s="22"/>
      <c r="K7" s="17" t="s">
        <v>2</v>
      </c>
      <c r="L7" s="17">
        <f>L6</f>
        <v>10714000</v>
      </c>
      <c r="M7" s="21"/>
      <c r="N7" s="21"/>
      <c r="O7" s="21"/>
      <c r="P7" s="13"/>
      <c r="Q7" s="21"/>
    </row>
    <row r="8" spans="1:17" ht="24" customHeight="1" x14ac:dyDescent="0.25">
      <c r="A8" s="28" t="s">
        <v>114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30"/>
    </row>
    <row r="9" spans="1:17" ht="60" customHeight="1" x14ac:dyDescent="0.25">
      <c r="A9" s="12">
        <v>2</v>
      </c>
      <c r="B9" s="21" t="s">
        <v>76</v>
      </c>
      <c r="C9" s="12" t="s">
        <v>20</v>
      </c>
      <c r="D9" s="12"/>
      <c r="E9" s="21" t="s">
        <v>95</v>
      </c>
      <c r="F9" s="21" t="s">
        <v>54</v>
      </c>
      <c r="G9" s="21" t="s">
        <v>26</v>
      </c>
      <c r="H9" s="21"/>
      <c r="I9" s="21" t="s">
        <v>27</v>
      </c>
      <c r="J9" s="22">
        <v>1</v>
      </c>
      <c r="K9" s="22">
        <v>11000000</v>
      </c>
      <c r="L9" s="22">
        <f>J9*K9</f>
        <v>11000000</v>
      </c>
      <c r="M9" s="21" t="s">
        <v>48</v>
      </c>
      <c r="N9" s="21" t="s">
        <v>24</v>
      </c>
      <c r="O9" s="21" t="s">
        <v>78</v>
      </c>
      <c r="P9" s="13">
        <v>0</v>
      </c>
      <c r="Q9" s="21" t="s">
        <v>120</v>
      </c>
    </row>
    <row r="10" spans="1:17" ht="24" customHeight="1" x14ac:dyDescent="0.25">
      <c r="A10" s="12"/>
      <c r="B10" s="14"/>
      <c r="C10" s="14"/>
      <c r="D10" s="15"/>
      <c r="E10" s="13"/>
      <c r="F10" s="13"/>
      <c r="G10" s="13"/>
      <c r="H10" s="13"/>
      <c r="I10" s="13"/>
      <c r="J10" s="16"/>
      <c r="K10" s="17" t="s">
        <v>2</v>
      </c>
      <c r="L10" s="17">
        <f>L9</f>
        <v>11000000</v>
      </c>
      <c r="M10" s="15"/>
      <c r="N10" s="15"/>
      <c r="O10" s="15"/>
      <c r="P10" s="13"/>
      <c r="Q10" s="15"/>
    </row>
    <row r="11" spans="1:17" ht="24" customHeight="1" x14ac:dyDescent="0.25">
      <c r="A11" s="28" t="s">
        <v>55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30"/>
    </row>
    <row r="12" spans="1:17" ht="67.5" customHeight="1" x14ac:dyDescent="0.25">
      <c r="A12" s="12">
        <v>3</v>
      </c>
      <c r="B12" s="18" t="s">
        <v>76</v>
      </c>
      <c r="C12" s="12" t="s">
        <v>20</v>
      </c>
      <c r="D12" s="12"/>
      <c r="E12" s="19" t="s">
        <v>56</v>
      </c>
      <c r="F12" s="18" t="s">
        <v>57</v>
      </c>
      <c r="G12" s="18" t="s">
        <v>26</v>
      </c>
      <c r="H12" s="18"/>
      <c r="I12" s="18" t="s">
        <v>27</v>
      </c>
      <c r="J12" s="23">
        <v>1</v>
      </c>
      <c r="K12" s="23">
        <v>3182000</v>
      </c>
      <c r="L12" s="22">
        <f>J12*K12</f>
        <v>3182000</v>
      </c>
      <c r="M12" s="18" t="s">
        <v>48</v>
      </c>
      <c r="N12" s="18" t="s">
        <v>24</v>
      </c>
      <c r="O12" s="18" t="s">
        <v>96</v>
      </c>
      <c r="P12" s="13">
        <v>0</v>
      </c>
      <c r="Q12" s="21" t="s">
        <v>120</v>
      </c>
    </row>
    <row r="13" spans="1:17" ht="108.75" customHeight="1" x14ac:dyDescent="0.25">
      <c r="A13" s="12">
        <v>4</v>
      </c>
      <c r="B13" s="21" t="s">
        <v>76</v>
      </c>
      <c r="C13" s="12" t="s">
        <v>20</v>
      </c>
      <c r="D13" s="12"/>
      <c r="E13" s="21" t="s">
        <v>28</v>
      </c>
      <c r="F13" s="21" t="s">
        <v>80</v>
      </c>
      <c r="G13" s="21" t="s">
        <v>26</v>
      </c>
      <c r="H13" s="21"/>
      <c r="I13" s="21" t="s">
        <v>27</v>
      </c>
      <c r="J13" s="22">
        <v>1</v>
      </c>
      <c r="K13" s="22">
        <v>11952000</v>
      </c>
      <c r="L13" s="22">
        <f t="shared" ref="L13:L15" si="0">J13*K13</f>
        <v>11952000</v>
      </c>
      <c r="M13" s="21" t="s">
        <v>48</v>
      </c>
      <c r="N13" s="21" t="s">
        <v>31</v>
      </c>
      <c r="O13" s="21" t="s">
        <v>78</v>
      </c>
      <c r="P13" s="13">
        <v>0</v>
      </c>
      <c r="Q13" s="21" t="s">
        <v>120</v>
      </c>
    </row>
    <row r="14" spans="1:17" ht="80.25" customHeight="1" x14ac:dyDescent="0.25">
      <c r="A14" s="12">
        <v>5</v>
      </c>
      <c r="B14" s="21" t="s">
        <v>76</v>
      </c>
      <c r="C14" s="12" t="s">
        <v>20</v>
      </c>
      <c r="D14" s="12"/>
      <c r="E14" s="24" t="s">
        <v>94</v>
      </c>
      <c r="F14" s="21" t="s">
        <v>29</v>
      </c>
      <c r="G14" s="21" t="s">
        <v>53</v>
      </c>
      <c r="H14" s="21"/>
      <c r="I14" s="21" t="s">
        <v>27</v>
      </c>
      <c r="J14" s="22">
        <v>1</v>
      </c>
      <c r="K14" s="22">
        <v>20791666.66</v>
      </c>
      <c r="L14" s="22">
        <f t="shared" si="0"/>
        <v>20791666.66</v>
      </c>
      <c r="M14" s="21" t="s">
        <v>48</v>
      </c>
      <c r="N14" s="21" t="s">
        <v>31</v>
      </c>
      <c r="O14" s="21" t="s">
        <v>78</v>
      </c>
      <c r="P14" s="13">
        <v>0</v>
      </c>
      <c r="Q14" s="21" t="s">
        <v>120</v>
      </c>
    </row>
    <row r="15" spans="1:17" ht="80.25" customHeight="1" x14ac:dyDescent="0.25">
      <c r="A15" s="12">
        <v>6</v>
      </c>
      <c r="B15" s="21" t="s">
        <v>76</v>
      </c>
      <c r="C15" s="12" t="s">
        <v>20</v>
      </c>
      <c r="D15" s="12"/>
      <c r="E15" s="24" t="s">
        <v>72</v>
      </c>
      <c r="F15" s="21" t="s">
        <v>71</v>
      </c>
      <c r="G15" s="21" t="s">
        <v>26</v>
      </c>
      <c r="H15" s="21"/>
      <c r="I15" s="21" t="s">
        <v>27</v>
      </c>
      <c r="J15" s="22">
        <v>1</v>
      </c>
      <c r="K15" s="22">
        <v>2140000</v>
      </c>
      <c r="L15" s="22">
        <f t="shared" si="0"/>
        <v>2140000</v>
      </c>
      <c r="M15" s="21" t="s">
        <v>48</v>
      </c>
      <c r="N15" s="21" t="s">
        <v>24</v>
      </c>
      <c r="O15" s="21" t="s">
        <v>78</v>
      </c>
      <c r="P15" s="13">
        <v>0</v>
      </c>
      <c r="Q15" s="21" t="s">
        <v>120</v>
      </c>
    </row>
    <row r="16" spans="1:17" ht="19.5" customHeight="1" x14ac:dyDescent="0.25">
      <c r="A16" s="12"/>
      <c r="B16" s="21"/>
      <c r="C16" s="12"/>
      <c r="D16" s="12"/>
      <c r="E16" s="21"/>
      <c r="F16" s="21"/>
      <c r="G16" s="21"/>
      <c r="H16" s="21"/>
      <c r="I16" s="21"/>
      <c r="J16" s="22"/>
      <c r="K16" s="17" t="s">
        <v>2</v>
      </c>
      <c r="L16" s="17">
        <f>SUM(L12:L15)</f>
        <v>38065666.659999996</v>
      </c>
      <c r="M16" s="21"/>
      <c r="N16" s="21"/>
      <c r="O16" s="21"/>
      <c r="P16" s="13"/>
      <c r="Q16" s="21"/>
    </row>
    <row r="17" spans="1:17" ht="19.5" customHeight="1" x14ac:dyDescent="0.25">
      <c r="A17" s="28" t="s">
        <v>49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30"/>
    </row>
    <row r="18" spans="1:17" ht="70.5" customHeight="1" x14ac:dyDescent="0.25">
      <c r="A18" s="12">
        <v>7</v>
      </c>
      <c r="B18" s="21" t="s">
        <v>76</v>
      </c>
      <c r="C18" s="12" t="s">
        <v>20</v>
      </c>
      <c r="D18" s="12"/>
      <c r="E18" s="24" t="s">
        <v>81</v>
      </c>
      <c r="F18" s="21" t="s">
        <v>34</v>
      </c>
      <c r="G18" s="21" t="s">
        <v>26</v>
      </c>
      <c r="H18" s="21"/>
      <c r="I18" s="21" t="s">
        <v>27</v>
      </c>
      <c r="J18" s="22">
        <v>1</v>
      </c>
      <c r="K18" s="22">
        <v>79760833.319999993</v>
      </c>
      <c r="L18" s="22">
        <f t="shared" ref="L18" si="1">J18*K18</f>
        <v>79760833.319999993</v>
      </c>
      <c r="M18" s="21" t="s">
        <v>23</v>
      </c>
      <c r="N18" s="21" t="s">
        <v>82</v>
      </c>
      <c r="O18" s="21" t="s">
        <v>78</v>
      </c>
      <c r="P18" s="13">
        <v>0</v>
      </c>
      <c r="Q18" s="21" t="s">
        <v>120</v>
      </c>
    </row>
    <row r="19" spans="1:17" ht="19.5" customHeight="1" x14ac:dyDescent="0.25">
      <c r="A19" s="12"/>
      <c r="B19" s="21"/>
      <c r="C19" s="12"/>
      <c r="D19" s="12"/>
      <c r="E19" s="21"/>
      <c r="F19" s="21"/>
      <c r="G19" s="21"/>
      <c r="H19" s="21"/>
      <c r="I19" s="21"/>
      <c r="J19" s="22"/>
      <c r="K19" s="17" t="s">
        <v>2</v>
      </c>
      <c r="L19" s="17">
        <f>SUM(L18:L18)</f>
        <v>79760833.319999993</v>
      </c>
      <c r="M19" s="21"/>
      <c r="N19" s="21"/>
      <c r="O19" s="21"/>
      <c r="P19" s="13"/>
      <c r="Q19" s="21"/>
    </row>
    <row r="20" spans="1:17" ht="24" customHeight="1" x14ac:dyDescent="0.25">
      <c r="A20" s="28" t="s">
        <v>50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30"/>
    </row>
    <row r="21" spans="1:17" ht="66.75" customHeight="1" x14ac:dyDescent="0.25">
      <c r="A21" s="12">
        <v>8</v>
      </c>
      <c r="B21" s="21" t="s">
        <v>76</v>
      </c>
      <c r="C21" s="12" t="s">
        <v>20</v>
      </c>
      <c r="D21" s="12"/>
      <c r="E21" s="24" t="s">
        <v>85</v>
      </c>
      <c r="F21" s="21" t="s">
        <v>35</v>
      </c>
      <c r="G21" s="21" t="s">
        <v>26</v>
      </c>
      <c r="H21" s="21"/>
      <c r="I21" s="21" t="s">
        <v>27</v>
      </c>
      <c r="J21" s="22">
        <v>1</v>
      </c>
      <c r="K21" s="22">
        <v>2000000</v>
      </c>
      <c r="L21" s="22">
        <f t="shared" ref="L21" si="2">J21*K21</f>
        <v>2000000</v>
      </c>
      <c r="M21" s="21" t="s">
        <v>23</v>
      </c>
      <c r="N21" s="21" t="s">
        <v>24</v>
      </c>
      <c r="O21" s="21" t="s">
        <v>78</v>
      </c>
      <c r="P21" s="13">
        <v>0</v>
      </c>
      <c r="Q21" s="21" t="s">
        <v>120</v>
      </c>
    </row>
    <row r="22" spans="1:17" ht="17.25" customHeight="1" x14ac:dyDescent="0.25">
      <c r="A22" s="12"/>
      <c r="B22" s="21"/>
      <c r="C22" s="12"/>
      <c r="D22" s="12"/>
      <c r="E22" s="21"/>
      <c r="F22" s="21"/>
      <c r="G22" s="21"/>
      <c r="H22" s="21"/>
      <c r="I22" s="21"/>
      <c r="J22" s="22"/>
      <c r="K22" s="17" t="s">
        <v>2</v>
      </c>
      <c r="L22" s="17">
        <f>SUM(L21:L21)</f>
        <v>2000000</v>
      </c>
      <c r="M22" s="21"/>
      <c r="N22" s="21"/>
      <c r="O22" s="21"/>
      <c r="P22" s="13"/>
      <c r="Q22" s="21"/>
    </row>
    <row r="23" spans="1:17" ht="19.5" customHeight="1" x14ac:dyDescent="0.25">
      <c r="A23" s="28" t="s">
        <v>51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30"/>
    </row>
    <row r="24" spans="1:17" ht="65.25" customHeight="1" x14ac:dyDescent="0.25">
      <c r="A24" s="12">
        <v>9</v>
      </c>
      <c r="B24" s="21" t="s">
        <v>76</v>
      </c>
      <c r="C24" s="12" t="s">
        <v>20</v>
      </c>
      <c r="D24" s="12"/>
      <c r="E24" s="24" t="s">
        <v>87</v>
      </c>
      <c r="F24" s="21" t="s">
        <v>37</v>
      </c>
      <c r="G24" s="21" t="s">
        <v>26</v>
      </c>
      <c r="H24" s="21"/>
      <c r="I24" s="21" t="s">
        <v>27</v>
      </c>
      <c r="J24" s="22">
        <v>1</v>
      </c>
      <c r="K24" s="22">
        <v>540000</v>
      </c>
      <c r="L24" s="22">
        <f t="shared" ref="L24:L26" si="3">J24*K24</f>
        <v>540000</v>
      </c>
      <c r="M24" s="21" t="s">
        <v>23</v>
      </c>
      <c r="N24" s="21" t="s">
        <v>24</v>
      </c>
      <c r="O24" s="21" t="s">
        <v>78</v>
      </c>
      <c r="P24" s="13">
        <v>0</v>
      </c>
      <c r="Q24" s="21" t="s">
        <v>120</v>
      </c>
    </row>
    <row r="25" spans="1:17" ht="65.25" customHeight="1" x14ac:dyDescent="0.25">
      <c r="A25" s="12">
        <v>10</v>
      </c>
      <c r="B25" s="21" t="s">
        <v>76</v>
      </c>
      <c r="C25" s="12" t="s">
        <v>20</v>
      </c>
      <c r="D25" s="12"/>
      <c r="E25" s="24" t="s">
        <v>87</v>
      </c>
      <c r="F25" s="21" t="s">
        <v>38</v>
      </c>
      <c r="G25" s="21" t="s">
        <v>26</v>
      </c>
      <c r="H25" s="21"/>
      <c r="I25" s="21" t="s">
        <v>27</v>
      </c>
      <c r="J25" s="22">
        <v>1</v>
      </c>
      <c r="K25" s="22">
        <v>835714.5</v>
      </c>
      <c r="L25" s="22">
        <f t="shared" si="3"/>
        <v>835714.5</v>
      </c>
      <c r="M25" s="21" t="s">
        <v>23</v>
      </c>
      <c r="N25" s="21" t="s">
        <v>24</v>
      </c>
      <c r="O25" s="21" t="s">
        <v>78</v>
      </c>
      <c r="P25" s="13">
        <v>0</v>
      </c>
      <c r="Q25" s="21" t="s">
        <v>120</v>
      </c>
    </row>
    <row r="26" spans="1:17" ht="65.25" customHeight="1" x14ac:dyDescent="0.25">
      <c r="A26" s="12">
        <v>11</v>
      </c>
      <c r="B26" s="21" t="s">
        <v>76</v>
      </c>
      <c r="C26" s="12" t="s">
        <v>20</v>
      </c>
      <c r="D26" s="12"/>
      <c r="E26" s="24" t="s">
        <v>88</v>
      </c>
      <c r="F26" s="21" t="s">
        <v>39</v>
      </c>
      <c r="G26" s="21" t="s">
        <v>26</v>
      </c>
      <c r="H26" s="21"/>
      <c r="I26" s="21" t="s">
        <v>27</v>
      </c>
      <c r="J26" s="22">
        <v>1</v>
      </c>
      <c r="K26" s="22">
        <v>1200000</v>
      </c>
      <c r="L26" s="22">
        <f t="shared" si="3"/>
        <v>1200000</v>
      </c>
      <c r="M26" s="21" t="s">
        <v>23</v>
      </c>
      <c r="N26" s="21" t="s">
        <v>24</v>
      </c>
      <c r="O26" s="21" t="s">
        <v>78</v>
      </c>
      <c r="P26" s="13">
        <v>0</v>
      </c>
      <c r="Q26" s="21" t="s">
        <v>120</v>
      </c>
    </row>
    <row r="27" spans="1:17" ht="19.5" customHeight="1" x14ac:dyDescent="0.25">
      <c r="A27" s="12"/>
      <c r="B27" s="21"/>
      <c r="C27" s="12"/>
      <c r="D27" s="12"/>
      <c r="E27" s="21"/>
      <c r="F27" s="21"/>
      <c r="G27" s="21"/>
      <c r="H27" s="21"/>
      <c r="I27" s="21"/>
      <c r="J27" s="22"/>
      <c r="K27" s="17" t="s">
        <v>2</v>
      </c>
      <c r="L27" s="17">
        <f>SUM(L24:L26)</f>
        <v>2575714.5</v>
      </c>
      <c r="M27" s="21"/>
      <c r="N27" s="21"/>
      <c r="O27" s="21"/>
      <c r="P27" s="13"/>
      <c r="Q27" s="21"/>
    </row>
    <row r="28" spans="1:17" ht="24.75" customHeight="1" x14ac:dyDescent="0.25">
      <c r="A28" s="28" t="s">
        <v>52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30"/>
    </row>
    <row r="29" spans="1:17" ht="75" customHeight="1" x14ac:dyDescent="0.25">
      <c r="A29" s="12">
        <v>12</v>
      </c>
      <c r="B29" s="21" t="s">
        <v>76</v>
      </c>
      <c r="C29" s="12" t="s">
        <v>20</v>
      </c>
      <c r="D29" s="12" t="s">
        <v>1</v>
      </c>
      <c r="E29" s="24" t="s">
        <v>43</v>
      </c>
      <c r="F29" s="21" t="s">
        <v>91</v>
      </c>
      <c r="G29" s="21" t="s">
        <v>26</v>
      </c>
      <c r="H29" s="21"/>
      <c r="I29" s="21" t="s">
        <v>92</v>
      </c>
      <c r="J29" s="22">
        <v>1</v>
      </c>
      <c r="K29" s="22">
        <v>62392545</v>
      </c>
      <c r="L29" s="22">
        <f t="shared" ref="L29:L33" si="4">J29*K29</f>
        <v>62392545</v>
      </c>
      <c r="M29" s="21" t="s">
        <v>23</v>
      </c>
      <c r="N29" s="21" t="s">
        <v>24</v>
      </c>
      <c r="O29" s="21" t="s">
        <v>78</v>
      </c>
      <c r="P29" s="13">
        <v>0</v>
      </c>
      <c r="Q29" s="21" t="s">
        <v>120</v>
      </c>
    </row>
    <row r="30" spans="1:17" ht="75" customHeight="1" x14ac:dyDescent="0.25">
      <c r="A30" s="12">
        <v>13</v>
      </c>
      <c r="B30" s="21" t="s">
        <v>76</v>
      </c>
      <c r="C30" s="12" t="s">
        <v>20</v>
      </c>
      <c r="D30" s="12" t="s">
        <v>1</v>
      </c>
      <c r="E30" s="24" t="s">
        <v>43</v>
      </c>
      <c r="F30" s="21" t="s">
        <v>44</v>
      </c>
      <c r="G30" s="21" t="s">
        <v>26</v>
      </c>
      <c r="H30" s="21"/>
      <c r="I30" s="21" t="s">
        <v>92</v>
      </c>
      <c r="J30" s="22">
        <v>1</v>
      </c>
      <c r="K30" s="22">
        <v>49405943.75</v>
      </c>
      <c r="L30" s="22">
        <f t="shared" si="4"/>
        <v>49405943.75</v>
      </c>
      <c r="M30" s="21" t="s">
        <v>23</v>
      </c>
      <c r="N30" s="21" t="s">
        <v>24</v>
      </c>
      <c r="O30" s="21" t="s">
        <v>78</v>
      </c>
      <c r="P30" s="13">
        <v>0</v>
      </c>
      <c r="Q30" s="21" t="s">
        <v>120</v>
      </c>
    </row>
    <row r="31" spans="1:17" ht="75" customHeight="1" x14ac:dyDescent="0.25">
      <c r="A31" s="12">
        <v>14</v>
      </c>
      <c r="B31" s="21" t="s">
        <v>76</v>
      </c>
      <c r="C31" s="12" t="s">
        <v>20</v>
      </c>
      <c r="D31" s="12" t="s">
        <v>1</v>
      </c>
      <c r="E31" s="24" t="s">
        <v>43</v>
      </c>
      <c r="F31" s="21" t="s">
        <v>116</v>
      </c>
      <c r="G31" s="21" t="s">
        <v>26</v>
      </c>
      <c r="H31" s="21"/>
      <c r="I31" s="21" t="s">
        <v>92</v>
      </c>
      <c r="J31" s="22">
        <v>1</v>
      </c>
      <c r="K31" s="22">
        <v>73000000</v>
      </c>
      <c r="L31" s="22">
        <f t="shared" si="4"/>
        <v>73000000</v>
      </c>
      <c r="M31" s="21" t="s">
        <v>48</v>
      </c>
      <c r="N31" s="21" t="s">
        <v>24</v>
      </c>
      <c r="O31" s="21" t="s">
        <v>78</v>
      </c>
      <c r="P31" s="13">
        <v>0</v>
      </c>
      <c r="Q31" s="21" t="s">
        <v>120</v>
      </c>
    </row>
    <row r="32" spans="1:17" ht="75" customHeight="1" x14ac:dyDescent="0.25">
      <c r="A32" s="12">
        <v>15</v>
      </c>
      <c r="B32" s="21" t="s">
        <v>76</v>
      </c>
      <c r="C32" s="12" t="s">
        <v>20</v>
      </c>
      <c r="D32" s="12" t="s">
        <v>1</v>
      </c>
      <c r="E32" s="24" t="s">
        <v>43</v>
      </c>
      <c r="F32" s="21" t="s">
        <v>117</v>
      </c>
      <c r="G32" s="21" t="s">
        <v>26</v>
      </c>
      <c r="H32" s="21"/>
      <c r="I32" s="21" t="s">
        <v>92</v>
      </c>
      <c r="J32" s="22">
        <v>1</v>
      </c>
      <c r="K32" s="22">
        <v>61460616</v>
      </c>
      <c r="L32" s="22">
        <f t="shared" si="4"/>
        <v>61460616</v>
      </c>
      <c r="M32" s="21" t="s">
        <v>48</v>
      </c>
      <c r="N32" s="21" t="s">
        <v>24</v>
      </c>
      <c r="O32" s="21" t="s">
        <v>78</v>
      </c>
      <c r="P32" s="13">
        <v>0</v>
      </c>
      <c r="Q32" s="21" t="s">
        <v>120</v>
      </c>
    </row>
    <row r="33" spans="1:17" ht="75" customHeight="1" x14ac:dyDescent="0.25">
      <c r="A33" s="12">
        <v>16</v>
      </c>
      <c r="B33" s="21" t="s">
        <v>76</v>
      </c>
      <c r="C33" s="12" t="s">
        <v>20</v>
      </c>
      <c r="D33" s="12" t="s">
        <v>1</v>
      </c>
      <c r="E33" s="24" t="s">
        <v>43</v>
      </c>
      <c r="F33" s="21" t="s">
        <v>118</v>
      </c>
      <c r="G33" s="21" t="s">
        <v>26</v>
      </c>
      <c r="H33" s="21"/>
      <c r="I33" s="21" t="s">
        <v>92</v>
      </c>
      <c r="J33" s="22">
        <v>1</v>
      </c>
      <c r="K33" s="22">
        <v>68263210</v>
      </c>
      <c r="L33" s="22">
        <f t="shared" si="4"/>
        <v>68263210</v>
      </c>
      <c r="M33" s="21" t="s">
        <v>48</v>
      </c>
      <c r="N33" s="21" t="s">
        <v>24</v>
      </c>
      <c r="O33" s="21" t="s">
        <v>78</v>
      </c>
      <c r="P33" s="13">
        <v>0</v>
      </c>
      <c r="Q33" s="21" t="s">
        <v>120</v>
      </c>
    </row>
    <row r="34" spans="1:17" ht="18.75" customHeight="1" x14ac:dyDescent="0.25">
      <c r="A34" s="12"/>
      <c r="B34" s="14"/>
      <c r="C34" s="14"/>
      <c r="D34" s="15"/>
      <c r="E34" s="13"/>
      <c r="F34" s="13"/>
      <c r="G34" s="13"/>
      <c r="H34" s="13"/>
      <c r="I34" s="13"/>
      <c r="J34" s="16"/>
      <c r="K34" s="17" t="s">
        <v>2</v>
      </c>
      <c r="L34" s="17">
        <f>SUM(L29:L33)</f>
        <v>314522314.75</v>
      </c>
      <c r="M34" s="15"/>
      <c r="N34" s="15"/>
      <c r="O34" s="15"/>
      <c r="P34" s="13"/>
      <c r="Q34" s="15"/>
    </row>
    <row r="35" spans="1:17" ht="18.75" customHeight="1" x14ac:dyDescent="0.25">
      <c r="A35" s="12"/>
      <c r="B35" s="14"/>
      <c r="C35" s="14"/>
      <c r="D35" s="15"/>
      <c r="E35" s="13"/>
      <c r="F35" s="13"/>
      <c r="G35" s="13"/>
      <c r="H35" s="13"/>
      <c r="I35" s="13"/>
      <c r="J35" s="16"/>
      <c r="K35" s="17" t="s">
        <v>42</v>
      </c>
      <c r="L35" s="17">
        <f>L7+L10+L16+L19+L22+L27+L34</f>
        <v>458638529.23000002</v>
      </c>
      <c r="M35" s="15"/>
      <c r="N35" s="15"/>
      <c r="O35" s="15"/>
      <c r="P35" s="15"/>
      <c r="Q35" s="15"/>
    </row>
    <row r="40" spans="1:17" x14ac:dyDescent="0.25">
      <c r="K40" s="25"/>
    </row>
  </sheetData>
  <mergeCells count="10">
    <mergeCell ref="A28:Q28"/>
    <mergeCell ref="A8:Q8"/>
    <mergeCell ref="A11:Q11"/>
    <mergeCell ref="A17:Q17"/>
    <mergeCell ref="A20:Q20"/>
    <mergeCell ref="A23:Q23"/>
    <mergeCell ref="P1:Q1"/>
    <mergeCell ref="A2:Q2"/>
    <mergeCell ref="G3:H3"/>
    <mergeCell ref="A5:Q5"/>
  </mergeCells>
  <pageMargins left="0.25" right="0.25" top="0.75" bottom="0.75" header="0.3" footer="0.3"/>
  <pageSetup paperSize="9" scale="4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5C409E-1852-4F56-A64F-FDB4217DCD97}">
  <dimension ref="A1:Q42"/>
  <sheetViews>
    <sheetView view="pageBreakPreview" topLeftCell="A25" zoomScale="60" zoomScaleNormal="85" workbookViewId="0">
      <selection activeCell="L38" sqref="L38"/>
    </sheetView>
  </sheetViews>
  <sheetFormatPr defaultRowHeight="15" x14ac:dyDescent="0.25"/>
  <cols>
    <col min="1" max="1" width="6" style="20" customWidth="1"/>
    <col min="2" max="2" width="18" style="20" customWidth="1"/>
    <col min="3" max="3" width="15.28515625" style="20" customWidth="1"/>
    <col min="4" max="4" width="16" style="20" customWidth="1"/>
    <col min="5" max="5" width="18" style="20" customWidth="1"/>
    <col min="6" max="6" width="42.140625" style="20" customWidth="1"/>
    <col min="7" max="7" width="18.28515625" style="20" customWidth="1"/>
    <col min="8" max="8" width="18.140625" style="20" customWidth="1"/>
    <col min="9" max="15" width="18" style="20" customWidth="1"/>
    <col min="16" max="16" width="11" style="20" customWidth="1"/>
    <col min="17" max="17" width="15.7109375" style="20" customWidth="1"/>
  </cols>
  <sheetData>
    <row r="1" spans="1:17" ht="20.25" customHeight="1" x14ac:dyDescent="0.25">
      <c r="A1" s="1"/>
      <c r="B1" s="1"/>
      <c r="C1" s="2"/>
      <c r="D1" s="2"/>
      <c r="E1" s="2"/>
      <c r="F1" s="2"/>
      <c r="G1" s="2"/>
      <c r="H1" s="2"/>
      <c r="I1" s="2"/>
      <c r="J1" s="3"/>
      <c r="K1" s="3"/>
      <c r="L1" s="3"/>
      <c r="M1" s="2"/>
      <c r="N1" s="2"/>
      <c r="O1" s="2"/>
      <c r="P1" s="26" t="s">
        <v>3</v>
      </c>
      <c r="Q1" s="26"/>
    </row>
    <row r="2" spans="1:17" ht="22.5" customHeight="1" x14ac:dyDescent="0.25">
      <c r="A2" s="26" t="s">
        <v>119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</row>
    <row r="3" spans="1:17" ht="70.5" customHeight="1" x14ac:dyDescent="0.25">
      <c r="A3" s="4" t="s">
        <v>0</v>
      </c>
      <c r="B3" s="4" t="s">
        <v>4</v>
      </c>
      <c r="C3" s="5" t="s">
        <v>5</v>
      </c>
      <c r="D3" s="5" t="s">
        <v>6</v>
      </c>
      <c r="E3" s="4" t="s">
        <v>7</v>
      </c>
      <c r="F3" s="4" t="s">
        <v>8</v>
      </c>
      <c r="G3" s="27" t="s">
        <v>9</v>
      </c>
      <c r="H3" s="27"/>
      <c r="I3" s="6" t="s">
        <v>10</v>
      </c>
      <c r="J3" s="7" t="s">
        <v>11</v>
      </c>
      <c r="K3" s="7" t="s">
        <v>12</v>
      </c>
      <c r="L3" s="8" t="s">
        <v>13</v>
      </c>
      <c r="M3" s="9" t="s">
        <v>14</v>
      </c>
      <c r="N3" s="4" t="s">
        <v>15</v>
      </c>
      <c r="O3" s="9" t="s">
        <v>16</v>
      </c>
      <c r="P3" s="10" t="s">
        <v>17</v>
      </c>
      <c r="Q3" s="4" t="s">
        <v>18</v>
      </c>
    </row>
    <row r="4" spans="1:17" ht="18" customHeight="1" x14ac:dyDescent="0.25">
      <c r="A4" s="4">
        <v>1</v>
      </c>
      <c r="B4" s="4">
        <v>2</v>
      </c>
      <c r="C4" s="4">
        <v>3</v>
      </c>
      <c r="D4" s="4">
        <v>4</v>
      </c>
      <c r="E4" s="4">
        <v>5</v>
      </c>
      <c r="F4" s="4">
        <v>6</v>
      </c>
      <c r="G4" s="4">
        <v>7</v>
      </c>
      <c r="H4" s="11" t="s">
        <v>19</v>
      </c>
      <c r="I4" s="6">
        <v>8</v>
      </c>
      <c r="J4" s="7">
        <v>9</v>
      </c>
      <c r="K4" s="8">
        <v>10</v>
      </c>
      <c r="L4" s="7">
        <v>11</v>
      </c>
      <c r="M4" s="6">
        <v>12</v>
      </c>
      <c r="N4" s="4">
        <v>13</v>
      </c>
      <c r="O4" s="6">
        <v>14</v>
      </c>
      <c r="P4" s="4">
        <v>15</v>
      </c>
      <c r="Q4" s="6">
        <v>16</v>
      </c>
    </row>
    <row r="5" spans="1:17" ht="19.5" customHeight="1" x14ac:dyDescent="0.25">
      <c r="A5" s="28" t="s">
        <v>45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30"/>
    </row>
    <row r="6" spans="1:17" ht="60" customHeight="1" x14ac:dyDescent="0.25">
      <c r="A6" s="12">
        <v>1</v>
      </c>
      <c r="B6" s="21" t="s">
        <v>76</v>
      </c>
      <c r="C6" s="12" t="s">
        <v>20</v>
      </c>
      <c r="D6" s="12"/>
      <c r="E6" s="21" t="s">
        <v>77</v>
      </c>
      <c r="F6" s="21" t="s">
        <v>21</v>
      </c>
      <c r="G6" s="21" t="s">
        <v>30</v>
      </c>
      <c r="H6" s="21"/>
      <c r="I6" s="21" t="s">
        <v>22</v>
      </c>
      <c r="J6" s="22">
        <v>5000</v>
      </c>
      <c r="K6" s="22">
        <v>183.04</v>
      </c>
      <c r="L6" s="22">
        <f>J6*K6</f>
        <v>915200</v>
      </c>
      <c r="M6" s="21" t="s">
        <v>23</v>
      </c>
      <c r="N6" s="21" t="s">
        <v>24</v>
      </c>
      <c r="O6" s="21" t="s">
        <v>78</v>
      </c>
      <c r="P6" s="13">
        <v>0</v>
      </c>
      <c r="Q6" s="21" t="s">
        <v>120</v>
      </c>
    </row>
    <row r="7" spans="1:17" ht="21.75" customHeight="1" x14ac:dyDescent="0.25">
      <c r="A7" s="12"/>
      <c r="B7" s="14"/>
      <c r="C7" s="14"/>
      <c r="D7" s="15"/>
      <c r="E7" s="13"/>
      <c r="F7" s="13"/>
      <c r="G7" s="13"/>
      <c r="H7" s="13"/>
      <c r="I7" s="13"/>
      <c r="J7" s="16"/>
      <c r="K7" s="17" t="s">
        <v>2</v>
      </c>
      <c r="L7" s="17">
        <f>L6</f>
        <v>915200</v>
      </c>
      <c r="M7" s="15"/>
      <c r="N7" s="15"/>
      <c r="O7" s="15"/>
      <c r="P7" s="13"/>
      <c r="Q7" s="15"/>
    </row>
    <row r="8" spans="1:17" ht="18" customHeight="1" x14ac:dyDescent="0.25">
      <c r="A8" s="28" t="s">
        <v>112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30"/>
    </row>
    <row r="9" spans="1:17" ht="60" customHeight="1" x14ac:dyDescent="0.25">
      <c r="A9" s="12">
        <v>2</v>
      </c>
      <c r="B9" s="21" t="s">
        <v>76</v>
      </c>
      <c r="C9" s="12" t="s">
        <v>20</v>
      </c>
      <c r="D9" s="12"/>
      <c r="E9" s="21" t="s">
        <v>110</v>
      </c>
      <c r="F9" s="21" t="s">
        <v>111</v>
      </c>
      <c r="G9" s="21" t="s">
        <v>30</v>
      </c>
      <c r="H9" s="21"/>
      <c r="I9" s="21" t="s">
        <v>27</v>
      </c>
      <c r="J9" s="22">
        <v>1</v>
      </c>
      <c r="K9" s="22">
        <v>130000</v>
      </c>
      <c r="L9" s="22">
        <f>J9*K9</f>
        <v>130000</v>
      </c>
      <c r="M9" s="21" t="s">
        <v>48</v>
      </c>
      <c r="N9" s="21" t="s">
        <v>24</v>
      </c>
      <c r="O9" s="21" t="s">
        <v>78</v>
      </c>
      <c r="P9" s="13">
        <v>0</v>
      </c>
      <c r="Q9" s="21" t="s">
        <v>120</v>
      </c>
    </row>
    <row r="10" spans="1:17" ht="22.5" customHeight="1" x14ac:dyDescent="0.25">
      <c r="A10" s="12"/>
      <c r="B10" s="14"/>
      <c r="C10" s="14"/>
      <c r="D10" s="15"/>
      <c r="E10" s="13"/>
      <c r="F10" s="13"/>
      <c r="G10" s="13"/>
      <c r="H10" s="13"/>
      <c r="I10" s="13"/>
      <c r="J10" s="16"/>
      <c r="K10" s="17" t="s">
        <v>2</v>
      </c>
      <c r="L10" s="17">
        <f>L9</f>
        <v>130000</v>
      </c>
      <c r="M10" s="15"/>
      <c r="N10" s="15"/>
      <c r="O10" s="15"/>
      <c r="P10" s="13"/>
      <c r="Q10" s="15"/>
    </row>
    <row r="11" spans="1:17" ht="24" customHeight="1" x14ac:dyDescent="0.25">
      <c r="A11" s="28" t="s">
        <v>55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30"/>
    </row>
    <row r="12" spans="1:17" ht="67.5" customHeight="1" x14ac:dyDescent="0.25">
      <c r="A12" s="12">
        <v>3</v>
      </c>
      <c r="B12" s="18" t="s">
        <v>76</v>
      </c>
      <c r="C12" s="12" t="s">
        <v>20</v>
      </c>
      <c r="D12" s="12"/>
      <c r="E12" s="19" t="s">
        <v>60</v>
      </c>
      <c r="F12" s="18" t="s">
        <v>61</v>
      </c>
      <c r="G12" s="18" t="s">
        <v>30</v>
      </c>
      <c r="H12" s="18"/>
      <c r="I12" s="18" t="s">
        <v>27</v>
      </c>
      <c r="J12" s="23">
        <v>1</v>
      </c>
      <c r="K12" s="23">
        <v>100000</v>
      </c>
      <c r="L12" s="22">
        <f t="shared" ref="L12:L17" si="0">J12*K12</f>
        <v>100000</v>
      </c>
      <c r="M12" s="18" t="s">
        <v>48</v>
      </c>
      <c r="N12" s="18" t="s">
        <v>24</v>
      </c>
      <c r="O12" s="18" t="s">
        <v>78</v>
      </c>
      <c r="P12" s="13">
        <v>0</v>
      </c>
      <c r="Q12" s="21" t="s">
        <v>120</v>
      </c>
    </row>
    <row r="13" spans="1:17" ht="67.5" customHeight="1" x14ac:dyDescent="0.25">
      <c r="A13" s="12">
        <v>4</v>
      </c>
      <c r="B13" s="21" t="s">
        <v>76</v>
      </c>
      <c r="C13" s="12" t="s">
        <v>20</v>
      </c>
      <c r="D13" s="12"/>
      <c r="E13" s="24" t="s">
        <v>62</v>
      </c>
      <c r="F13" s="21" t="s">
        <v>63</v>
      </c>
      <c r="G13" s="21" t="s">
        <v>30</v>
      </c>
      <c r="H13" s="21"/>
      <c r="I13" s="21" t="s">
        <v>27</v>
      </c>
      <c r="J13" s="22">
        <v>1</v>
      </c>
      <c r="K13" s="22">
        <v>4500000</v>
      </c>
      <c r="L13" s="22">
        <f t="shared" si="0"/>
        <v>4500000</v>
      </c>
      <c r="M13" s="21" t="s">
        <v>48</v>
      </c>
      <c r="N13" s="21" t="s">
        <v>24</v>
      </c>
      <c r="O13" s="21" t="s">
        <v>78</v>
      </c>
      <c r="P13" s="13">
        <v>0</v>
      </c>
      <c r="Q13" s="21" t="s">
        <v>120</v>
      </c>
    </row>
    <row r="14" spans="1:17" ht="67.5" customHeight="1" x14ac:dyDescent="0.25">
      <c r="A14" s="12">
        <v>5</v>
      </c>
      <c r="B14" s="21" t="s">
        <v>76</v>
      </c>
      <c r="C14" s="12" t="s">
        <v>20</v>
      </c>
      <c r="D14" s="12"/>
      <c r="E14" s="24" t="s">
        <v>98</v>
      </c>
      <c r="F14" s="21" t="s">
        <v>64</v>
      </c>
      <c r="G14" s="21" t="s">
        <v>30</v>
      </c>
      <c r="H14" s="21"/>
      <c r="I14" s="21" t="s">
        <v>27</v>
      </c>
      <c r="J14" s="22">
        <v>1</v>
      </c>
      <c r="K14" s="22">
        <v>204000</v>
      </c>
      <c r="L14" s="22">
        <f t="shared" si="0"/>
        <v>204000</v>
      </c>
      <c r="M14" s="21" t="s">
        <v>48</v>
      </c>
      <c r="N14" s="21" t="s">
        <v>24</v>
      </c>
      <c r="O14" s="21" t="s">
        <v>78</v>
      </c>
      <c r="P14" s="13">
        <v>0</v>
      </c>
      <c r="Q14" s="21" t="s">
        <v>120</v>
      </c>
    </row>
    <row r="15" spans="1:17" ht="67.5" customHeight="1" x14ac:dyDescent="0.25">
      <c r="A15" s="12">
        <v>6</v>
      </c>
      <c r="B15" s="21" t="s">
        <v>76</v>
      </c>
      <c r="C15" s="12" t="s">
        <v>20</v>
      </c>
      <c r="D15" s="12"/>
      <c r="E15" s="24" t="s">
        <v>58</v>
      </c>
      <c r="F15" s="21" t="s">
        <v>65</v>
      </c>
      <c r="G15" s="21" t="s">
        <v>30</v>
      </c>
      <c r="H15" s="21"/>
      <c r="I15" s="21" t="s">
        <v>27</v>
      </c>
      <c r="J15" s="22">
        <v>1</v>
      </c>
      <c r="K15" s="22">
        <v>252000</v>
      </c>
      <c r="L15" s="22">
        <f t="shared" si="0"/>
        <v>252000</v>
      </c>
      <c r="M15" s="21" t="s">
        <v>48</v>
      </c>
      <c r="N15" s="21" t="s">
        <v>24</v>
      </c>
      <c r="O15" s="21" t="s">
        <v>78</v>
      </c>
      <c r="P15" s="13">
        <v>0</v>
      </c>
      <c r="Q15" s="21" t="s">
        <v>120</v>
      </c>
    </row>
    <row r="16" spans="1:17" ht="67.5" customHeight="1" x14ac:dyDescent="0.25">
      <c r="A16" s="12">
        <v>7</v>
      </c>
      <c r="B16" s="21" t="s">
        <v>76</v>
      </c>
      <c r="C16" s="12" t="s">
        <v>20</v>
      </c>
      <c r="D16" s="12"/>
      <c r="E16" s="24" t="s">
        <v>58</v>
      </c>
      <c r="F16" s="21" t="s">
        <v>66</v>
      </c>
      <c r="G16" s="21" t="s">
        <v>30</v>
      </c>
      <c r="H16" s="21"/>
      <c r="I16" s="21" t="s">
        <v>27</v>
      </c>
      <c r="J16" s="22">
        <v>1</v>
      </c>
      <c r="K16" s="22">
        <v>865000</v>
      </c>
      <c r="L16" s="22">
        <f t="shared" si="0"/>
        <v>865000</v>
      </c>
      <c r="M16" s="21" t="s">
        <v>48</v>
      </c>
      <c r="N16" s="21" t="s">
        <v>24</v>
      </c>
      <c r="O16" s="21" t="s">
        <v>78</v>
      </c>
      <c r="P16" s="13">
        <v>0</v>
      </c>
      <c r="Q16" s="21" t="s">
        <v>120</v>
      </c>
    </row>
    <row r="17" spans="1:17" ht="80.25" customHeight="1" x14ac:dyDescent="0.25">
      <c r="A17" s="12">
        <v>8</v>
      </c>
      <c r="B17" s="21" t="s">
        <v>76</v>
      </c>
      <c r="C17" s="12" t="s">
        <v>20</v>
      </c>
      <c r="D17" s="12"/>
      <c r="E17" s="24" t="s">
        <v>62</v>
      </c>
      <c r="F17" s="21" t="s">
        <v>63</v>
      </c>
      <c r="G17" s="21" t="s">
        <v>30</v>
      </c>
      <c r="H17" s="21"/>
      <c r="I17" s="21" t="s">
        <v>27</v>
      </c>
      <c r="J17" s="22">
        <v>1</v>
      </c>
      <c r="K17" s="22">
        <v>430140</v>
      </c>
      <c r="L17" s="22">
        <f t="shared" si="0"/>
        <v>430140</v>
      </c>
      <c r="M17" s="21" t="s">
        <v>48</v>
      </c>
      <c r="N17" s="21" t="s">
        <v>24</v>
      </c>
      <c r="O17" s="21" t="s">
        <v>78</v>
      </c>
      <c r="P17" s="13">
        <v>0</v>
      </c>
      <c r="Q17" s="21" t="s">
        <v>120</v>
      </c>
    </row>
    <row r="18" spans="1:17" ht="19.5" customHeight="1" x14ac:dyDescent="0.25">
      <c r="A18" s="12"/>
      <c r="B18" s="21"/>
      <c r="C18" s="12"/>
      <c r="D18" s="12"/>
      <c r="E18" s="21"/>
      <c r="F18" s="21"/>
      <c r="G18" s="21"/>
      <c r="H18" s="21"/>
      <c r="I18" s="21"/>
      <c r="J18" s="22"/>
      <c r="K18" s="17" t="s">
        <v>2</v>
      </c>
      <c r="L18" s="17">
        <f>SUM(L12:L17)</f>
        <v>6351140</v>
      </c>
      <c r="M18" s="21"/>
      <c r="N18" s="21"/>
      <c r="O18" s="21"/>
      <c r="P18" s="13"/>
      <c r="Q18" s="21"/>
    </row>
    <row r="19" spans="1:17" ht="21.75" customHeight="1" x14ac:dyDescent="0.25">
      <c r="A19" s="28" t="s">
        <v>67</v>
      </c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30"/>
    </row>
    <row r="20" spans="1:17" ht="66" customHeight="1" x14ac:dyDescent="0.25">
      <c r="A20" s="12">
        <v>9</v>
      </c>
      <c r="B20" s="21" t="s">
        <v>76</v>
      </c>
      <c r="C20" s="12" t="s">
        <v>20</v>
      </c>
      <c r="D20" s="12"/>
      <c r="E20" s="24" t="s">
        <v>68</v>
      </c>
      <c r="F20" s="21" t="s">
        <v>69</v>
      </c>
      <c r="G20" s="21" t="s">
        <v>30</v>
      </c>
      <c r="H20" s="21"/>
      <c r="I20" s="21" t="s">
        <v>27</v>
      </c>
      <c r="J20" s="22">
        <v>1</v>
      </c>
      <c r="K20" s="22">
        <v>50000</v>
      </c>
      <c r="L20" s="22">
        <f t="shared" ref="L20:L21" si="1">J20*K20</f>
        <v>50000</v>
      </c>
      <c r="M20" s="21" t="s">
        <v>48</v>
      </c>
      <c r="N20" s="21" t="s">
        <v>24</v>
      </c>
      <c r="O20" s="21" t="s">
        <v>78</v>
      </c>
      <c r="P20" s="13">
        <v>0</v>
      </c>
      <c r="Q20" s="21" t="s">
        <v>120</v>
      </c>
    </row>
    <row r="21" spans="1:17" ht="66" customHeight="1" x14ac:dyDescent="0.25">
      <c r="A21" s="12">
        <v>10</v>
      </c>
      <c r="B21" s="21" t="s">
        <v>76</v>
      </c>
      <c r="C21" s="12" t="s">
        <v>20</v>
      </c>
      <c r="D21" s="12"/>
      <c r="E21" s="24" t="s">
        <v>99</v>
      </c>
      <c r="F21" s="21" t="s">
        <v>70</v>
      </c>
      <c r="G21" s="21" t="s">
        <v>30</v>
      </c>
      <c r="H21" s="21"/>
      <c r="I21" s="21" t="s">
        <v>27</v>
      </c>
      <c r="J21" s="22">
        <v>1</v>
      </c>
      <c r="K21" s="22">
        <v>6878000</v>
      </c>
      <c r="L21" s="22">
        <f t="shared" si="1"/>
        <v>6878000</v>
      </c>
      <c r="M21" s="21" t="s">
        <v>48</v>
      </c>
      <c r="N21" s="21" t="s">
        <v>24</v>
      </c>
      <c r="O21" s="21" t="s">
        <v>78</v>
      </c>
      <c r="P21" s="13">
        <v>0</v>
      </c>
      <c r="Q21" s="21" t="s">
        <v>120</v>
      </c>
    </row>
    <row r="22" spans="1:17" ht="20.25" customHeight="1" x14ac:dyDescent="0.25">
      <c r="A22" s="12"/>
      <c r="B22" s="21"/>
      <c r="C22" s="12"/>
      <c r="D22" s="12"/>
      <c r="E22" s="21"/>
      <c r="F22" s="21"/>
      <c r="G22" s="21"/>
      <c r="H22" s="21"/>
      <c r="I22" s="21"/>
      <c r="J22" s="22"/>
      <c r="K22" s="17" t="s">
        <v>2</v>
      </c>
      <c r="L22" s="17">
        <f>SUM(L20:L21)</f>
        <v>6928000</v>
      </c>
      <c r="M22" s="21"/>
      <c r="N22" s="21"/>
      <c r="O22" s="21"/>
      <c r="P22" s="13"/>
      <c r="Q22" s="21"/>
    </row>
    <row r="23" spans="1:17" ht="24" customHeight="1" x14ac:dyDescent="0.25">
      <c r="A23" s="28" t="s">
        <v>50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30"/>
    </row>
    <row r="24" spans="1:17" ht="66.75" customHeight="1" x14ac:dyDescent="0.25">
      <c r="A24" s="12">
        <v>11</v>
      </c>
      <c r="B24" s="21" t="s">
        <v>76</v>
      </c>
      <c r="C24" s="12" t="s">
        <v>20</v>
      </c>
      <c r="D24" s="12"/>
      <c r="E24" s="24" t="s">
        <v>100</v>
      </c>
      <c r="F24" s="21" t="s">
        <v>73</v>
      </c>
      <c r="G24" s="21" t="s">
        <v>30</v>
      </c>
      <c r="H24" s="21"/>
      <c r="I24" s="21" t="s">
        <v>27</v>
      </c>
      <c r="J24" s="22">
        <v>1</v>
      </c>
      <c r="K24" s="22">
        <v>1200000</v>
      </c>
      <c r="L24" s="22">
        <f t="shared" ref="L24:L27" si="2">J24*K24</f>
        <v>1200000</v>
      </c>
      <c r="M24" s="21" t="s">
        <v>48</v>
      </c>
      <c r="N24" s="21" t="s">
        <v>24</v>
      </c>
      <c r="O24" s="21" t="s">
        <v>78</v>
      </c>
      <c r="P24" s="13">
        <v>0</v>
      </c>
      <c r="Q24" s="21" t="s">
        <v>120</v>
      </c>
    </row>
    <row r="25" spans="1:17" ht="66.75" customHeight="1" x14ac:dyDescent="0.25">
      <c r="A25" s="12">
        <v>12</v>
      </c>
      <c r="B25" s="21" t="s">
        <v>76</v>
      </c>
      <c r="C25" s="12" t="s">
        <v>20</v>
      </c>
      <c r="D25" s="12"/>
      <c r="E25" s="24" t="s">
        <v>101</v>
      </c>
      <c r="F25" s="21" t="s">
        <v>74</v>
      </c>
      <c r="G25" s="21" t="s">
        <v>30</v>
      </c>
      <c r="H25" s="21"/>
      <c r="I25" s="21" t="s">
        <v>27</v>
      </c>
      <c r="J25" s="22">
        <v>1</v>
      </c>
      <c r="K25" s="22">
        <v>662000</v>
      </c>
      <c r="L25" s="22">
        <f t="shared" si="2"/>
        <v>662000</v>
      </c>
      <c r="M25" s="21" t="s">
        <v>48</v>
      </c>
      <c r="N25" s="21" t="s">
        <v>24</v>
      </c>
      <c r="O25" s="21" t="s">
        <v>78</v>
      </c>
      <c r="P25" s="13">
        <v>0</v>
      </c>
      <c r="Q25" s="21" t="s">
        <v>120</v>
      </c>
    </row>
    <row r="26" spans="1:17" ht="66.75" customHeight="1" x14ac:dyDescent="0.25">
      <c r="A26" s="12">
        <v>13</v>
      </c>
      <c r="B26" s="21" t="s">
        <v>76</v>
      </c>
      <c r="C26" s="12" t="s">
        <v>20</v>
      </c>
      <c r="D26" s="12"/>
      <c r="E26" s="24" t="s">
        <v>102</v>
      </c>
      <c r="F26" s="21" t="s">
        <v>75</v>
      </c>
      <c r="G26" s="21" t="s">
        <v>30</v>
      </c>
      <c r="H26" s="21"/>
      <c r="I26" s="21" t="s">
        <v>27</v>
      </c>
      <c r="J26" s="22">
        <v>1</v>
      </c>
      <c r="K26" s="22">
        <v>50000</v>
      </c>
      <c r="L26" s="22">
        <f t="shared" si="2"/>
        <v>50000</v>
      </c>
      <c r="M26" s="21" t="s">
        <v>48</v>
      </c>
      <c r="N26" s="21" t="s">
        <v>24</v>
      </c>
      <c r="O26" s="21" t="s">
        <v>78</v>
      </c>
      <c r="P26" s="13">
        <v>0</v>
      </c>
      <c r="Q26" s="21" t="s">
        <v>120</v>
      </c>
    </row>
    <row r="27" spans="1:17" ht="66.75" customHeight="1" x14ac:dyDescent="0.25">
      <c r="A27" s="12">
        <v>14</v>
      </c>
      <c r="B27" s="21" t="s">
        <v>76</v>
      </c>
      <c r="C27" s="12" t="s">
        <v>20</v>
      </c>
      <c r="D27" s="12"/>
      <c r="E27" s="24" t="s">
        <v>86</v>
      </c>
      <c r="F27" s="21" t="s">
        <v>36</v>
      </c>
      <c r="G27" s="21" t="s">
        <v>30</v>
      </c>
      <c r="H27" s="21"/>
      <c r="I27" s="21" t="s">
        <v>27</v>
      </c>
      <c r="J27" s="22">
        <v>1</v>
      </c>
      <c r="K27" s="22">
        <v>520000</v>
      </c>
      <c r="L27" s="22">
        <f t="shared" si="2"/>
        <v>520000</v>
      </c>
      <c r="M27" s="21" t="s">
        <v>23</v>
      </c>
      <c r="N27" s="21" t="s">
        <v>24</v>
      </c>
      <c r="O27" s="21" t="s">
        <v>78</v>
      </c>
      <c r="P27" s="13">
        <v>0</v>
      </c>
      <c r="Q27" s="21" t="s">
        <v>120</v>
      </c>
    </row>
    <row r="28" spans="1:17" ht="17.25" customHeight="1" x14ac:dyDescent="0.25">
      <c r="A28" s="12"/>
      <c r="B28" s="21"/>
      <c r="C28" s="12"/>
      <c r="D28" s="12"/>
      <c r="E28" s="21"/>
      <c r="F28" s="21"/>
      <c r="G28" s="21"/>
      <c r="H28" s="21"/>
      <c r="I28" s="21"/>
      <c r="J28" s="22"/>
      <c r="K28" s="17" t="s">
        <v>2</v>
      </c>
      <c r="L28" s="17">
        <f>SUM(L24:L27)</f>
        <v>2432000</v>
      </c>
      <c r="M28" s="21"/>
      <c r="N28" s="21"/>
      <c r="O28" s="21"/>
      <c r="P28" s="13"/>
      <c r="Q28" s="21"/>
    </row>
    <row r="29" spans="1:17" ht="19.5" customHeight="1" x14ac:dyDescent="0.25">
      <c r="A29" s="28" t="s">
        <v>51</v>
      </c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30"/>
    </row>
    <row r="30" spans="1:17" ht="65.25" customHeight="1" x14ac:dyDescent="0.25">
      <c r="A30" s="12">
        <v>15</v>
      </c>
      <c r="B30" s="21" t="s">
        <v>76</v>
      </c>
      <c r="C30" s="12" t="s">
        <v>20</v>
      </c>
      <c r="D30" s="12"/>
      <c r="E30" s="24" t="s">
        <v>89</v>
      </c>
      <c r="F30" s="21" t="s">
        <v>40</v>
      </c>
      <c r="G30" s="21" t="s">
        <v>30</v>
      </c>
      <c r="H30" s="21"/>
      <c r="I30" s="21" t="s">
        <v>27</v>
      </c>
      <c r="J30" s="22">
        <v>1</v>
      </c>
      <c r="K30" s="22">
        <v>250000</v>
      </c>
      <c r="L30" s="22">
        <f t="shared" ref="L30:L31" si="3">J30*K30</f>
        <v>250000</v>
      </c>
      <c r="M30" s="21" t="s">
        <v>23</v>
      </c>
      <c r="N30" s="21" t="s">
        <v>24</v>
      </c>
      <c r="O30" s="21" t="s">
        <v>78</v>
      </c>
      <c r="P30" s="13">
        <v>0</v>
      </c>
      <c r="Q30" s="21" t="s">
        <v>120</v>
      </c>
    </row>
    <row r="31" spans="1:17" ht="65.25" customHeight="1" x14ac:dyDescent="0.25">
      <c r="A31" s="12">
        <v>16</v>
      </c>
      <c r="B31" s="21" t="s">
        <v>76</v>
      </c>
      <c r="C31" s="12" t="s">
        <v>20</v>
      </c>
      <c r="D31" s="12"/>
      <c r="E31" s="24" t="s">
        <v>90</v>
      </c>
      <c r="F31" s="21" t="s">
        <v>41</v>
      </c>
      <c r="G31" s="21" t="s">
        <v>30</v>
      </c>
      <c r="H31" s="21"/>
      <c r="I31" s="21" t="s">
        <v>27</v>
      </c>
      <c r="J31" s="22">
        <v>1</v>
      </c>
      <c r="K31" s="22">
        <v>400000</v>
      </c>
      <c r="L31" s="22">
        <f t="shared" si="3"/>
        <v>400000</v>
      </c>
      <c r="M31" s="21" t="s">
        <v>23</v>
      </c>
      <c r="N31" s="21" t="s">
        <v>24</v>
      </c>
      <c r="O31" s="21" t="s">
        <v>78</v>
      </c>
      <c r="P31" s="13">
        <v>0</v>
      </c>
      <c r="Q31" s="21" t="s">
        <v>120</v>
      </c>
    </row>
    <row r="32" spans="1:17" ht="19.5" customHeight="1" x14ac:dyDescent="0.25">
      <c r="A32" s="12"/>
      <c r="B32" s="21"/>
      <c r="C32" s="12"/>
      <c r="D32" s="12"/>
      <c r="E32" s="21"/>
      <c r="F32" s="21"/>
      <c r="G32" s="21"/>
      <c r="H32" s="21"/>
      <c r="I32" s="21"/>
      <c r="J32" s="22"/>
      <c r="K32" s="17" t="s">
        <v>2</v>
      </c>
      <c r="L32" s="17">
        <f>SUM(L30:L31)</f>
        <v>650000</v>
      </c>
      <c r="M32" s="21"/>
      <c r="N32" s="21"/>
      <c r="O32" s="21"/>
      <c r="P32" s="13"/>
      <c r="Q32" s="21"/>
    </row>
    <row r="33" spans="1:17" ht="22.5" customHeight="1" x14ac:dyDescent="0.25">
      <c r="A33" s="28" t="s">
        <v>115</v>
      </c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30"/>
    </row>
    <row r="34" spans="1:17" ht="76.5" customHeight="1" x14ac:dyDescent="0.25">
      <c r="A34" s="12">
        <v>17</v>
      </c>
      <c r="B34" s="21" t="s">
        <v>76</v>
      </c>
      <c r="C34" s="12" t="s">
        <v>20</v>
      </c>
      <c r="D34" s="12"/>
      <c r="E34" s="24" t="s">
        <v>103</v>
      </c>
      <c r="F34" s="21" t="s">
        <v>104</v>
      </c>
      <c r="G34" s="21" t="s">
        <v>30</v>
      </c>
      <c r="H34" s="21"/>
      <c r="I34" s="21" t="s">
        <v>27</v>
      </c>
      <c r="J34" s="22">
        <v>1</v>
      </c>
      <c r="K34" s="22">
        <v>1000000</v>
      </c>
      <c r="L34" s="22">
        <f t="shared" ref="L34:L35" si="4">J34*K34</f>
        <v>1000000</v>
      </c>
      <c r="M34" s="21" t="s">
        <v>48</v>
      </c>
      <c r="N34" s="21" t="s">
        <v>24</v>
      </c>
      <c r="O34" s="21" t="s">
        <v>78</v>
      </c>
      <c r="P34" s="13">
        <v>0</v>
      </c>
      <c r="Q34" s="24" t="s">
        <v>105</v>
      </c>
    </row>
    <row r="35" spans="1:17" ht="76.5" customHeight="1" x14ac:dyDescent="0.25">
      <c r="A35" s="12">
        <v>18</v>
      </c>
      <c r="B35" s="21" t="s">
        <v>76</v>
      </c>
      <c r="C35" s="12" t="s">
        <v>20</v>
      </c>
      <c r="D35" s="12"/>
      <c r="E35" s="24" t="s">
        <v>108</v>
      </c>
      <c r="F35" s="21" t="s">
        <v>109</v>
      </c>
      <c r="G35" s="21" t="s">
        <v>30</v>
      </c>
      <c r="H35" s="21"/>
      <c r="I35" s="21" t="s">
        <v>92</v>
      </c>
      <c r="J35" s="22">
        <v>1</v>
      </c>
      <c r="K35" s="22">
        <v>69000</v>
      </c>
      <c r="L35" s="22">
        <f t="shared" si="4"/>
        <v>69000</v>
      </c>
      <c r="M35" s="21" t="s">
        <v>48</v>
      </c>
      <c r="N35" s="21" t="s">
        <v>24</v>
      </c>
      <c r="O35" s="21" t="s">
        <v>78</v>
      </c>
      <c r="P35" s="13">
        <v>0</v>
      </c>
      <c r="Q35" s="21" t="s">
        <v>120</v>
      </c>
    </row>
    <row r="36" spans="1:17" ht="22.5" customHeight="1" x14ac:dyDescent="0.25">
      <c r="A36" s="12"/>
      <c r="B36" s="21"/>
      <c r="C36" s="12"/>
      <c r="D36" s="12"/>
      <c r="E36" s="21"/>
      <c r="F36" s="21"/>
      <c r="G36" s="21"/>
      <c r="H36" s="21"/>
      <c r="I36" s="21"/>
      <c r="J36" s="22"/>
      <c r="K36" s="17" t="s">
        <v>2</v>
      </c>
      <c r="L36" s="17">
        <f>SUM(L34:L35)</f>
        <v>1069000</v>
      </c>
      <c r="M36" s="21"/>
      <c r="N36" s="21"/>
      <c r="O36" s="21"/>
      <c r="P36" s="13"/>
      <c r="Q36" s="21"/>
    </row>
    <row r="37" spans="1:17" ht="18.75" customHeight="1" x14ac:dyDescent="0.25">
      <c r="A37" s="12"/>
      <c r="B37" s="14"/>
      <c r="C37" s="14"/>
      <c r="D37" s="15"/>
      <c r="E37" s="13"/>
      <c r="F37" s="13"/>
      <c r="G37" s="13"/>
      <c r="H37" s="13"/>
      <c r="I37" s="13"/>
      <c r="J37" s="16"/>
      <c r="K37" s="17" t="s">
        <v>42</v>
      </c>
      <c r="L37" s="17">
        <f>L7+L10+L18+L22+L28+L32+L36</f>
        <v>18475340</v>
      </c>
      <c r="M37" s="15"/>
      <c r="N37" s="15"/>
      <c r="O37" s="15"/>
      <c r="P37" s="15"/>
      <c r="Q37" s="15"/>
    </row>
    <row r="42" spans="1:17" x14ac:dyDescent="0.25">
      <c r="K42" s="25"/>
    </row>
  </sheetData>
  <mergeCells count="10">
    <mergeCell ref="A33:Q33"/>
    <mergeCell ref="A11:Q11"/>
    <mergeCell ref="A19:Q19"/>
    <mergeCell ref="A23:Q23"/>
    <mergeCell ref="A29:Q29"/>
    <mergeCell ref="P1:Q1"/>
    <mergeCell ref="A2:Q2"/>
    <mergeCell ref="G3:H3"/>
    <mergeCell ref="A5:Q5"/>
    <mergeCell ref="A8:Q8"/>
  </mergeCells>
  <pageMargins left="0.25" right="0.25" top="0.75" bottom="0.75" header="0.3" footer="0.3"/>
  <pageSetup paperSize="9" scale="4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8A4F7E-0B26-4216-BC11-6DF902CF6CC2}">
  <dimension ref="A1:Q21"/>
  <sheetViews>
    <sheetView tabSelected="1" view="pageBreakPreview" zoomScale="60" zoomScaleNormal="85" workbookViewId="0">
      <selection activeCell="E20" sqref="E20"/>
    </sheetView>
  </sheetViews>
  <sheetFormatPr defaultRowHeight="15" x14ac:dyDescent="0.25"/>
  <cols>
    <col min="1" max="1" width="6" style="20" customWidth="1"/>
    <col min="2" max="2" width="18" style="20" customWidth="1"/>
    <col min="3" max="3" width="15.28515625" style="20" customWidth="1"/>
    <col min="4" max="4" width="16" style="20" customWidth="1"/>
    <col min="5" max="5" width="18" style="20" customWidth="1"/>
    <col min="6" max="6" width="42.140625" style="20" customWidth="1"/>
    <col min="7" max="7" width="18.28515625" style="20" customWidth="1"/>
    <col min="8" max="8" width="18.140625" style="20" customWidth="1"/>
    <col min="9" max="15" width="18" style="20" customWidth="1"/>
    <col min="16" max="16" width="11" style="20" customWidth="1"/>
    <col min="17" max="17" width="15.7109375" style="20" customWidth="1"/>
  </cols>
  <sheetData>
    <row r="1" spans="1:17" ht="20.25" customHeight="1" x14ac:dyDescent="0.25">
      <c r="A1" s="1"/>
      <c r="B1" s="1"/>
      <c r="C1" s="2"/>
      <c r="D1" s="2"/>
      <c r="E1" s="2"/>
      <c r="F1" s="2"/>
      <c r="G1" s="2"/>
      <c r="H1" s="2"/>
      <c r="I1" s="2"/>
      <c r="J1" s="3"/>
      <c r="K1" s="3"/>
      <c r="L1" s="3"/>
      <c r="M1" s="2"/>
      <c r="N1" s="2"/>
      <c r="O1" s="2"/>
      <c r="P1" s="26" t="s">
        <v>3</v>
      </c>
      <c r="Q1" s="26"/>
    </row>
    <row r="2" spans="1:17" ht="22.5" customHeight="1" x14ac:dyDescent="0.25">
      <c r="A2" s="26" t="s">
        <v>119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</row>
    <row r="3" spans="1:17" ht="70.5" customHeight="1" x14ac:dyDescent="0.25">
      <c r="A3" s="4" t="s">
        <v>0</v>
      </c>
      <c r="B3" s="4" t="s">
        <v>4</v>
      </c>
      <c r="C3" s="5" t="s">
        <v>5</v>
      </c>
      <c r="D3" s="5" t="s">
        <v>6</v>
      </c>
      <c r="E3" s="4" t="s">
        <v>7</v>
      </c>
      <c r="F3" s="4" t="s">
        <v>8</v>
      </c>
      <c r="G3" s="27" t="s">
        <v>9</v>
      </c>
      <c r="H3" s="27"/>
      <c r="I3" s="6" t="s">
        <v>10</v>
      </c>
      <c r="J3" s="7" t="s">
        <v>11</v>
      </c>
      <c r="K3" s="7" t="s">
        <v>12</v>
      </c>
      <c r="L3" s="8" t="s">
        <v>13</v>
      </c>
      <c r="M3" s="9" t="s">
        <v>14</v>
      </c>
      <c r="N3" s="4" t="s">
        <v>15</v>
      </c>
      <c r="O3" s="9" t="s">
        <v>16</v>
      </c>
      <c r="P3" s="10" t="s">
        <v>17</v>
      </c>
      <c r="Q3" s="4" t="s">
        <v>18</v>
      </c>
    </row>
    <row r="4" spans="1:17" ht="18" customHeight="1" x14ac:dyDescent="0.25">
      <c r="A4" s="4">
        <v>1</v>
      </c>
      <c r="B4" s="4">
        <v>2</v>
      </c>
      <c r="C4" s="4">
        <v>3</v>
      </c>
      <c r="D4" s="4">
        <v>4</v>
      </c>
      <c r="E4" s="4">
        <v>5</v>
      </c>
      <c r="F4" s="4">
        <v>6</v>
      </c>
      <c r="G4" s="4">
        <v>7</v>
      </c>
      <c r="H4" s="11" t="s">
        <v>19</v>
      </c>
      <c r="I4" s="6">
        <v>8</v>
      </c>
      <c r="J4" s="7">
        <v>9</v>
      </c>
      <c r="K4" s="8">
        <v>10</v>
      </c>
      <c r="L4" s="7">
        <v>11</v>
      </c>
      <c r="M4" s="6">
        <v>12</v>
      </c>
      <c r="N4" s="4">
        <v>13</v>
      </c>
      <c r="O4" s="6">
        <v>14</v>
      </c>
      <c r="P4" s="4">
        <v>15</v>
      </c>
      <c r="Q4" s="6">
        <v>16</v>
      </c>
    </row>
    <row r="5" spans="1:17" ht="24" customHeight="1" x14ac:dyDescent="0.25">
      <c r="A5" s="28" t="s">
        <v>55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30"/>
    </row>
    <row r="6" spans="1:17" ht="108.75" customHeight="1" x14ac:dyDescent="0.25">
      <c r="A6" s="12">
        <v>1</v>
      </c>
      <c r="B6" s="21" t="s">
        <v>76</v>
      </c>
      <c r="C6" s="12" t="s">
        <v>20</v>
      </c>
      <c r="D6" s="12"/>
      <c r="E6" s="21" t="s">
        <v>28</v>
      </c>
      <c r="F6" s="21" t="s">
        <v>93</v>
      </c>
      <c r="G6" s="21" t="s">
        <v>33</v>
      </c>
      <c r="H6" s="24" t="s">
        <v>83</v>
      </c>
      <c r="I6" s="21" t="s">
        <v>27</v>
      </c>
      <c r="J6" s="22">
        <v>1</v>
      </c>
      <c r="K6" s="22">
        <v>1992000</v>
      </c>
      <c r="L6" s="22">
        <f t="shared" ref="L6:L8" si="0">J6*K6</f>
        <v>1992000</v>
      </c>
      <c r="M6" s="21" t="s">
        <v>48</v>
      </c>
      <c r="N6" s="21" t="s">
        <v>47</v>
      </c>
      <c r="O6" s="21" t="s">
        <v>78</v>
      </c>
      <c r="P6" s="13">
        <v>0</v>
      </c>
      <c r="Q6" s="21" t="s">
        <v>120</v>
      </c>
    </row>
    <row r="7" spans="1:17" ht="80.25" customHeight="1" x14ac:dyDescent="0.25">
      <c r="A7" s="12">
        <v>2</v>
      </c>
      <c r="B7" s="21" t="s">
        <v>76</v>
      </c>
      <c r="C7" s="12" t="s">
        <v>20</v>
      </c>
      <c r="D7" s="12"/>
      <c r="E7" s="24" t="s">
        <v>58</v>
      </c>
      <c r="F7" s="21" t="s">
        <v>59</v>
      </c>
      <c r="G7" s="21" t="s">
        <v>33</v>
      </c>
      <c r="H7" s="24" t="s">
        <v>97</v>
      </c>
      <c r="I7" s="21" t="s">
        <v>27</v>
      </c>
      <c r="J7" s="22">
        <v>1</v>
      </c>
      <c r="K7" s="22">
        <v>402164.29</v>
      </c>
      <c r="L7" s="22">
        <f t="shared" si="0"/>
        <v>402164.29</v>
      </c>
      <c r="M7" s="21" t="s">
        <v>48</v>
      </c>
      <c r="N7" s="24" t="s">
        <v>31</v>
      </c>
      <c r="O7" s="21" t="s">
        <v>78</v>
      </c>
      <c r="P7" s="21">
        <v>100</v>
      </c>
      <c r="Q7" s="21" t="s">
        <v>120</v>
      </c>
    </row>
    <row r="8" spans="1:17" ht="80.25" customHeight="1" x14ac:dyDescent="0.25">
      <c r="A8" s="12">
        <v>3</v>
      </c>
      <c r="B8" s="21" t="s">
        <v>76</v>
      </c>
      <c r="C8" s="12" t="s">
        <v>20</v>
      </c>
      <c r="D8" s="12"/>
      <c r="E8" s="24" t="s">
        <v>94</v>
      </c>
      <c r="F8" s="21" t="s">
        <v>46</v>
      </c>
      <c r="G8" s="21" t="s">
        <v>33</v>
      </c>
      <c r="H8" s="24" t="s">
        <v>83</v>
      </c>
      <c r="I8" s="21" t="s">
        <v>27</v>
      </c>
      <c r="J8" s="22">
        <v>1</v>
      </c>
      <c r="K8" s="22">
        <v>4158333.34</v>
      </c>
      <c r="L8" s="22">
        <f t="shared" si="0"/>
        <v>4158333.34</v>
      </c>
      <c r="M8" s="21" t="s">
        <v>48</v>
      </c>
      <c r="N8" s="21" t="s">
        <v>47</v>
      </c>
      <c r="O8" s="21" t="s">
        <v>78</v>
      </c>
      <c r="P8" s="13">
        <v>0</v>
      </c>
      <c r="Q8" s="21" t="s">
        <v>120</v>
      </c>
    </row>
    <row r="9" spans="1:17" ht="19.5" customHeight="1" x14ac:dyDescent="0.25">
      <c r="A9" s="12"/>
      <c r="B9" s="21"/>
      <c r="C9" s="12"/>
      <c r="D9" s="12"/>
      <c r="E9" s="21"/>
      <c r="F9" s="21"/>
      <c r="G9" s="21"/>
      <c r="H9" s="21"/>
      <c r="I9" s="21"/>
      <c r="J9" s="22"/>
      <c r="K9" s="17" t="s">
        <v>2</v>
      </c>
      <c r="L9" s="17">
        <f>SUM(L6:L8)</f>
        <v>6552497.6299999999</v>
      </c>
      <c r="M9" s="21"/>
      <c r="N9" s="21"/>
      <c r="O9" s="21"/>
      <c r="P9" s="13"/>
      <c r="Q9" s="21"/>
    </row>
    <row r="10" spans="1:17" ht="19.5" customHeight="1" x14ac:dyDescent="0.25">
      <c r="A10" s="28" t="s">
        <v>49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30"/>
    </row>
    <row r="11" spans="1:17" ht="70.5" customHeight="1" x14ac:dyDescent="0.25">
      <c r="A11" s="12">
        <v>4</v>
      </c>
      <c r="B11" s="21" t="s">
        <v>76</v>
      </c>
      <c r="C11" s="12" t="s">
        <v>20</v>
      </c>
      <c r="D11" s="12"/>
      <c r="E11" s="24" t="s">
        <v>81</v>
      </c>
      <c r="F11" s="21" t="s">
        <v>32</v>
      </c>
      <c r="G11" s="24" t="s">
        <v>33</v>
      </c>
      <c r="H11" s="24" t="s">
        <v>83</v>
      </c>
      <c r="I11" s="21" t="s">
        <v>27</v>
      </c>
      <c r="J11" s="22">
        <v>1</v>
      </c>
      <c r="K11" s="22">
        <v>15952166.68</v>
      </c>
      <c r="L11" s="22">
        <f t="shared" ref="L11" si="1">J11*K11</f>
        <v>15952166.68</v>
      </c>
      <c r="M11" s="21" t="s">
        <v>23</v>
      </c>
      <c r="N11" s="21" t="s">
        <v>84</v>
      </c>
      <c r="O11" s="21" t="s">
        <v>78</v>
      </c>
      <c r="P11" s="13">
        <v>0</v>
      </c>
      <c r="Q11" s="21" t="s">
        <v>120</v>
      </c>
    </row>
    <row r="12" spans="1:17" ht="19.5" customHeight="1" x14ac:dyDescent="0.25">
      <c r="A12" s="12"/>
      <c r="B12" s="21"/>
      <c r="C12" s="12"/>
      <c r="D12" s="12"/>
      <c r="E12" s="21"/>
      <c r="F12" s="21"/>
      <c r="G12" s="21"/>
      <c r="H12" s="21"/>
      <c r="I12" s="21"/>
      <c r="J12" s="22"/>
      <c r="K12" s="17" t="s">
        <v>2</v>
      </c>
      <c r="L12" s="17">
        <f>SUM(L11:L11)</f>
        <v>15952166.68</v>
      </c>
      <c r="M12" s="21"/>
      <c r="N12" s="21"/>
      <c r="O12" s="21"/>
      <c r="P12" s="13"/>
      <c r="Q12" s="21"/>
    </row>
    <row r="13" spans="1:17" ht="22.5" customHeight="1" x14ac:dyDescent="0.25">
      <c r="A13" s="28" t="s">
        <v>115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30"/>
    </row>
    <row r="14" spans="1:17" ht="76.5" customHeight="1" x14ac:dyDescent="0.25">
      <c r="A14" s="12">
        <v>5</v>
      </c>
      <c r="B14" s="21" t="s">
        <v>76</v>
      </c>
      <c r="C14" s="12" t="s">
        <v>20</v>
      </c>
      <c r="D14" s="12"/>
      <c r="E14" s="24" t="s">
        <v>106</v>
      </c>
      <c r="F14" s="21" t="s">
        <v>107</v>
      </c>
      <c r="G14" s="21" t="s">
        <v>33</v>
      </c>
      <c r="H14" s="24" t="s">
        <v>97</v>
      </c>
      <c r="I14" s="21" t="s">
        <v>27</v>
      </c>
      <c r="J14" s="22">
        <v>1</v>
      </c>
      <c r="K14" s="22">
        <v>10000</v>
      </c>
      <c r="L14" s="22">
        <f t="shared" ref="L14" si="2">J14*K14</f>
        <v>10000</v>
      </c>
      <c r="M14" s="21" t="s">
        <v>48</v>
      </c>
      <c r="N14" s="21" t="s">
        <v>31</v>
      </c>
      <c r="O14" s="21" t="s">
        <v>78</v>
      </c>
      <c r="P14" s="21">
        <v>100</v>
      </c>
      <c r="Q14" s="21" t="s">
        <v>120</v>
      </c>
    </row>
    <row r="15" spans="1:17" ht="22.5" customHeight="1" x14ac:dyDescent="0.25">
      <c r="A15" s="12"/>
      <c r="B15" s="21"/>
      <c r="C15" s="12"/>
      <c r="D15" s="12"/>
      <c r="E15" s="21"/>
      <c r="F15" s="21"/>
      <c r="G15" s="21"/>
      <c r="H15" s="21"/>
      <c r="I15" s="21"/>
      <c r="J15" s="22"/>
      <c r="K15" s="17" t="s">
        <v>2</v>
      </c>
      <c r="L15" s="17">
        <f>SUM(L14:L14)</f>
        <v>10000</v>
      </c>
      <c r="M15" s="21"/>
      <c r="N15" s="21"/>
      <c r="O15" s="21"/>
      <c r="P15" s="13"/>
      <c r="Q15" s="21"/>
    </row>
    <row r="16" spans="1:17" ht="18.75" customHeight="1" x14ac:dyDescent="0.25">
      <c r="A16" s="12"/>
      <c r="B16" s="14"/>
      <c r="C16" s="14"/>
      <c r="D16" s="15"/>
      <c r="E16" s="13"/>
      <c r="F16" s="13"/>
      <c r="G16" s="13"/>
      <c r="H16" s="13"/>
      <c r="I16" s="13"/>
      <c r="J16" s="16"/>
      <c r="K16" s="17" t="s">
        <v>42</v>
      </c>
      <c r="L16" s="17">
        <f>L9+L12+L15</f>
        <v>22514664.309999999</v>
      </c>
      <c r="M16" s="15"/>
      <c r="N16" s="15"/>
      <c r="O16" s="15"/>
      <c r="P16" s="15"/>
      <c r="Q16" s="15"/>
    </row>
    <row r="21" spans="11:11" x14ac:dyDescent="0.25">
      <c r="K21" s="25"/>
    </row>
  </sheetData>
  <mergeCells count="6">
    <mergeCell ref="A13:Q13"/>
    <mergeCell ref="A5:Q5"/>
    <mergeCell ref="A10:Q10"/>
    <mergeCell ref="P1:Q1"/>
    <mergeCell ref="A2:Q2"/>
    <mergeCell ref="G3:H3"/>
  </mergeCells>
  <pageMargins left="0.25" right="0.25" top="0.75" bottom="0.75" header="0.3" footer="0.3"/>
  <pageSetup paperSize="9"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План ГЗ 2024</vt:lpstr>
      <vt:lpstr>Конкурс 2024</vt:lpstr>
      <vt:lpstr>ЗЦП 2024</vt:lpstr>
      <vt:lpstr>ОИ 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2024-01-08T06:38:36Z</dcterms:modified>
</cp:coreProperties>
</file>